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940" windowHeight="6795" tabRatio="906" activeTab="0"/>
  </bookViews>
  <sheets>
    <sheet name="CANE &amp; TIMBER FINAL" sheetId="1" r:id="rId1"/>
    <sheet name="CANE &amp; TIMBER EQUIP PRICES" sheetId="2" state="hidden" r:id="rId2"/>
    <sheet name="CANE &amp; TIMBER TYRE PRICES" sheetId="3" state="hidden" r:id="rId3"/>
  </sheets>
  <definedNames>
    <definedName name="_xlnm.Print_Area" localSheetId="1">'CANE &amp; TIMBER EQUIP PRICES'!#REF!</definedName>
    <definedName name="_xlnm.Print_Area" localSheetId="0">'CANE &amp; TIMBER FINAL'!$A$1:$R$62</definedName>
    <definedName name="_xlnm.Print_Area" localSheetId="2">'CANE &amp; TIMBER TYRE PRICES'!$A$1:$R$86</definedName>
  </definedNames>
  <calcPr fullCalcOnLoad="1"/>
</workbook>
</file>

<file path=xl/sharedStrings.xml><?xml version="1.0" encoding="utf-8"?>
<sst xmlns="http://schemas.openxmlformats.org/spreadsheetml/2006/main" count="255" uniqueCount="180">
  <si>
    <t>A</t>
  </si>
  <si>
    <t>B</t>
  </si>
  <si>
    <t>C</t>
  </si>
  <si>
    <t>D</t>
  </si>
  <si>
    <t>E</t>
  </si>
  <si>
    <t>F</t>
  </si>
  <si>
    <t>G</t>
  </si>
  <si>
    <t>H</t>
  </si>
  <si>
    <t>COUNT</t>
  </si>
  <si>
    <t>HOURS</t>
  </si>
  <si>
    <t>I</t>
  </si>
  <si>
    <t>J</t>
  </si>
  <si>
    <t>GUIDE TO MACHINERY COSTS  :  IMPLEMENTS</t>
  </si>
  <si>
    <t>LIFE</t>
  </si>
  <si>
    <r>
      <rPr>
        <b/>
        <sz val="10"/>
        <color indexed="12"/>
        <rFont val="Arial"/>
        <family val="2"/>
      </rPr>
      <t xml:space="preserve">A NEW IMPLEMENT </t>
    </r>
    <r>
      <rPr>
        <b/>
        <sz val="10"/>
        <rFont val="Arial"/>
        <family val="2"/>
      </rPr>
      <t>MUST BE INSERTED IN THE APPROPRIATE PLACE, TAKING INTO ACCOUNT THE CATERGORY INTO WHICH IT FITS, AS SHOWN IN TABLE 1</t>
    </r>
  </si>
  <si>
    <r>
      <t xml:space="preserve">IF </t>
    </r>
    <r>
      <rPr>
        <b/>
        <sz val="10"/>
        <color indexed="12"/>
        <rFont val="Arial"/>
        <family val="2"/>
      </rPr>
      <t xml:space="preserve">A NEW IMPLEMENT </t>
    </r>
    <r>
      <rPr>
        <b/>
        <sz val="10"/>
        <rFont val="Arial"/>
        <family val="2"/>
      </rPr>
      <t xml:space="preserve">IS ADDED IT MUST BE </t>
    </r>
    <r>
      <rPr>
        <b/>
        <sz val="10"/>
        <color indexed="12"/>
        <rFont val="Arial"/>
        <family val="2"/>
      </rPr>
      <t>HIGHLIGHTED.</t>
    </r>
  </si>
  <si>
    <t>TABLE 1</t>
  </si>
  <si>
    <t>AVER PRICE (EXCL VAT)</t>
  </si>
  <si>
    <t>THEORETICALLY THERE SHOULD BE NO NEED TO CHANGE THE NUMBER OF WHEELS (TYRES)</t>
  </si>
  <si>
    <t>TYRE SIZE</t>
  </si>
  <si>
    <t>18.4 X 26.0</t>
  </si>
  <si>
    <t xml:space="preserve">  1)  INSERTING A LINE</t>
  </si>
  <si>
    <t xml:space="preserve">  2)  REPLACING AN EXISTING IMLEMENT WHICH IS NO LONGER NEEDED.</t>
  </si>
  <si>
    <t xml:space="preserve">  3)  ADDING THE IMPLEMENT TO THE END OF THE RELEVANT LIST</t>
  </si>
  <si>
    <t>PRICES AND SUPPLIERS</t>
  </si>
  <si>
    <r>
      <t xml:space="preserve">THE </t>
    </r>
    <r>
      <rPr>
        <b/>
        <sz val="10"/>
        <color indexed="62"/>
        <rFont val="Arial"/>
        <family val="2"/>
      </rPr>
      <t>AVERAGE PRICES</t>
    </r>
    <r>
      <rPr>
        <sz val="10"/>
        <rFont val="Arial"/>
        <family val="2"/>
      </rPr>
      <t xml:space="preserve"> IN </t>
    </r>
    <r>
      <rPr>
        <b/>
        <sz val="10"/>
        <color indexed="62"/>
        <rFont val="Arial"/>
        <family val="2"/>
      </rPr>
      <t>COLUMN B</t>
    </r>
    <r>
      <rPr>
        <sz val="10"/>
        <rFont val="Arial"/>
        <family val="2"/>
      </rPr>
      <t xml:space="preserve"> ARE CALCULATED FROM THE VALUES IN THE </t>
    </r>
    <r>
      <rPr>
        <b/>
        <sz val="10"/>
        <color indexed="17"/>
        <rFont val="Arial"/>
        <family val="2"/>
      </rPr>
      <t>PRICES</t>
    </r>
    <r>
      <rPr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CELLS</t>
    </r>
    <r>
      <rPr>
        <sz val="10"/>
        <rFont val="Arial"/>
        <family val="2"/>
      </rPr>
      <t xml:space="preserve"> AND IN THE </t>
    </r>
    <r>
      <rPr>
        <b/>
        <sz val="10"/>
        <color indexed="36"/>
        <rFont val="Arial"/>
        <family val="2"/>
      </rPr>
      <t>COUNT CELL</t>
    </r>
    <r>
      <rPr>
        <sz val="10"/>
        <rFont val="Arial"/>
        <family val="2"/>
      </rPr>
      <t xml:space="preserve">.   </t>
    </r>
    <r>
      <rPr>
        <b/>
        <u val="single"/>
        <sz val="10"/>
        <color indexed="10"/>
        <rFont val="Arial"/>
        <family val="2"/>
      </rPr>
      <t>DO NOT CHANGE THE CONTENTS OF THE CELLS IN COLUMNS B (AVER PRIC) AND COUNT</t>
    </r>
    <r>
      <rPr>
        <sz val="10"/>
        <rFont val="Arial"/>
        <family val="2"/>
      </rPr>
      <t xml:space="preserve">.  THE </t>
    </r>
    <r>
      <rPr>
        <b/>
        <sz val="10"/>
        <color indexed="53"/>
        <rFont val="Arial"/>
        <family val="2"/>
      </rPr>
      <t>IMPLEMENTS DESCRIPTIONS</t>
    </r>
    <r>
      <rPr>
        <sz val="10"/>
        <rFont val="Arial"/>
        <family val="2"/>
      </rPr>
      <t xml:space="preserve"> IN </t>
    </r>
    <r>
      <rPr>
        <b/>
        <sz val="10"/>
        <color indexed="53"/>
        <rFont val="Arial"/>
        <family val="2"/>
      </rPr>
      <t>COLUMN A</t>
    </r>
    <r>
      <rPr>
        <sz val="10"/>
        <rFont val="Arial"/>
        <family val="2"/>
      </rPr>
      <t xml:space="preserve"> CAN BE CHANGED, ADDED TO, OR DELETED. THE </t>
    </r>
    <r>
      <rPr>
        <b/>
        <sz val="10"/>
        <color indexed="53"/>
        <rFont val="Arial"/>
        <family val="2"/>
      </rPr>
      <t>IMPLEMENT DESCRIPTIONS</t>
    </r>
    <r>
      <rPr>
        <sz val="10"/>
        <rFont val="Arial"/>
        <family val="2"/>
      </rPr>
      <t xml:space="preserve"> AND </t>
    </r>
    <r>
      <rPr>
        <b/>
        <sz val="10"/>
        <color indexed="62"/>
        <rFont val="Arial"/>
        <family val="2"/>
      </rPr>
      <t>AVERAGE PRICES</t>
    </r>
    <r>
      <rPr>
        <sz val="10"/>
        <rFont val="Arial"/>
        <family val="2"/>
      </rPr>
      <t xml:space="preserve"> ARE TRANSFERRED TO THE "</t>
    </r>
    <r>
      <rPr>
        <b/>
        <sz val="10"/>
        <color indexed="10"/>
        <rFont val="Arial"/>
        <family val="2"/>
      </rPr>
      <t>IMPLEMENT FINAL</t>
    </r>
    <r>
      <rPr>
        <sz val="10"/>
        <rFont val="Arial"/>
        <family val="2"/>
      </rPr>
      <t>" SHEET</t>
    </r>
  </si>
  <si>
    <t>IMPLEMENT DESCRIPTION</t>
  </si>
  <si>
    <t xml:space="preserve">A NEW IMPLEMENT CAN BE ADDED BY </t>
  </si>
  <si>
    <r>
      <t>IN THE CELLS UNDER "</t>
    </r>
    <r>
      <rPr>
        <b/>
        <sz val="10"/>
        <color indexed="17"/>
        <rFont val="Arial"/>
        <family val="2"/>
      </rPr>
      <t>PRICES AND SUPPLIERS</t>
    </r>
    <r>
      <rPr>
        <sz val="10"/>
        <rFont val="Arial"/>
        <family val="2"/>
      </rPr>
      <t>" ENTER THE PRICE (EXCL. VAT) OF THE IMPLEMENT.   "</t>
    </r>
    <r>
      <rPr>
        <b/>
        <sz val="10"/>
        <color indexed="36"/>
        <rFont val="Arial"/>
        <family val="2"/>
      </rPr>
      <t>COUNT</t>
    </r>
    <r>
      <rPr>
        <sz val="10"/>
        <rFont val="Arial"/>
        <family val="2"/>
      </rPr>
      <t xml:space="preserve">" COUNTS THE NUMBER OF SUPPLIERS AND HENCE THE NUMBER OF PRICES.   IF EXTRA PRICES AND SUPPLIERS ARE NEEDED, </t>
    </r>
    <r>
      <rPr>
        <b/>
        <sz val="10"/>
        <color indexed="10"/>
        <rFont val="Arial"/>
        <family val="2"/>
      </rPr>
      <t>EXTRA COLUMNS MUST BE ADDED BEFORE</t>
    </r>
    <r>
      <rPr>
        <sz val="10"/>
        <rFont val="Arial"/>
        <family val="2"/>
      </rPr>
      <t xml:space="preserve"> </t>
    </r>
    <r>
      <rPr>
        <b/>
        <u val="single"/>
        <sz val="10"/>
        <color indexed="60"/>
        <rFont val="Arial"/>
        <family val="2"/>
      </rPr>
      <t>COLUMN L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 xml:space="preserve">THIS IS IMPERATIVE TO KEEEP THE CORRECT FORMULA FOR </t>
    </r>
    <r>
      <rPr>
        <b/>
        <sz val="10"/>
        <color indexed="36"/>
        <rFont val="Arial"/>
        <family val="2"/>
      </rPr>
      <t>COUNT</t>
    </r>
    <r>
      <rPr>
        <b/>
        <sz val="10"/>
        <rFont val="Arial"/>
        <family val="2"/>
      </rPr>
      <t xml:space="preserve"> IN THE "COUNT" COLUMN.</t>
    </r>
    <r>
      <rPr>
        <sz val="10"/>
        <rFont val="Arial"/>
        <family val="2"/>
      </rPr>
      <t>)  THE "</t>
    </r>
    <r>
      <rPr>
        <b/>
        <sz val="10"/>
        <color indexed="62"/>
        <rFont val="Arial"/>
        <family val="2"/>
      </rPr>
      <t>AVERAGE PRICE</t>
    </r>
    <r>
      <rPr>
        <sz val="10"/>
        <rFont val="Arial"/>
        <family val="2"/>
      </rPr>
      <t xml:space="preserve">" IS AUTOMATICALLY CALCULATED AND ENTERED IN </t>
    </r>
    <r>
      <rPr>
        <b/>
        <sz val="10"/>
        <color indexed="62"/>
        <rFont val="Arial"/>
        <family val="2"/>
      </rPr>
      <t>COLUMN B</t>
    </r>
    <r>
      <rPr>
        <sz val="10"/>
        <rFont val="Arial"/>
        <family val="2"/>
      </rPr>
      <t xml:space="preserve">.  </t>
    </r>
    <r>
      <rPr>
        <b/>
        <u val="single"/>
        <sz val="10"/>
        <color indexed="10"/>
        <rFont val="Arial"/>
        <family val="2"/>
      </rPr>
      <t>DO NOT CHANGE THE CONTENTS OF THE CELLS IN COLUMNS B (AVER PRICE) AND COUNT</t>
    </r>
    <r>
      <rPr>
        <sz val="10"/>
        <rFont val="Arial"/>
        <family val="2"/>
      </rPr>
      <t>.</t>
    </r>
  </si>
  <si>
    <r>
      <t xml:space="preserve">IF </t>
    </r>
    <r>
      <rPr>
        <b/>
        <sz val="10"/>
        <color indexed="10"/>
        <rFont val="Arial"/>
        <family val="2"/>
      </rPr>
      <t>AN EXISTING IMPLEMENT MUST BE DELETED</t>
    </r>
    <r>
      <rPr>
        <b/>
        <sz val="10"/>
        <rFont val="Arial"/>
        <family val="2"/>
      </rPr>
      <t>, THEN DELETE THE RELEVANT ROW, OR REPLACE THE EXISTING IMPLEMENT WITH NEW IMPLEMENT</t>
    </r>
  </si>
  <si>
    <t>LOADER DESCRIPTION</t>
  </si>
  <si>
    <t>NUMBER OF SETS OF TYRES</t>
  </si>
  <si>
    <t>2016 - 2017</t>
  </si>
  <si>
    <t>(as at 1 July 2016)</t>
  </si>
  <si>
    <t>33 kW 125A</t>
  </si>
  <si>
    <t>15.  CANE AND TIMBER LOADERS</t>
  </si>
  <si>
    <t>3.  LOADER PRICES AND DESCRIPTIONS</t>
  </si>
  <si>
    <r>
      <rPr>
        <b/>
        <u val="single"/>
        <sz val="11"/>
        <color indexed="10"/>
        <rFont val="Arial"/>
        <family val="2"/>
      </rPr>
      <t>IT  IS  NOT  NECESSARY</t>
    </r>
    <r>
      <rPr>
        <b/>
        <sz val="11"/>
        <color indexed="10"/>
        <rFont val="Arial"/>
        <family val="2"/>
      </rPr>
      <t xml:space="preserve">  TO CHANGE THE CONTENTS OF THE CELLS IN </t>
    </r>
    <r>
      <rPr>
        <b/>
        <u val="single"/>
        <sz val="11"/>
        <color indexed="10"/>
        <rFont val="Arial"/>
        <family val="2"/>
      </rPr>
      <t>COLUMNS A, B, AND C</t>
    </r>
    <r>
      <rPr>
        <b/>
        <sz val="11"/>
        <color indexed="10"/>
        <rFont val="Arial"/>
        <family val="2"/>
      </rPr>
      <t xml:space="preserve"> </t>
    </r>
  </si>
  <si>
    <t>THE MODEL DESCRIPTIONS ARE BROUGHT ACROSS FROM THE IMPLEMENT CONSTANTS WORKSHEET</t>
  </si>
  <si>
    <r>
      <t xml:space="preserve">CHANGES TO THE MODEL DESCRIPTIONS </t>
    </r>
    <r>
      <rPr>
        <b/>
        <u val="single"/>
        <sz val="11"/>
        <color indexed="19"/>
        <rFont val="Arial"/>
        <family val="2"/>
      </rPr>
      <t>CAN ONLY BE MADE IN</t>
    </r>
    <r>
      <rPr>
        <b/>
        <sz val="11"/>
        <color indexed="19"/>
        <rFont val="Arial"/>
        <family val="2"/>
      </rPr>
      <t xml:space="preserve"> THE IMPLEMENT CONSTANTS WORKSHEET</t>
    </r>
  </si>
  <si>
    <t>MODEL DESCRIPTION</t>
  </si>
  <si>
    <t>NUM TYRES = NUM WHEELS</t>
  </si>
  <si>
    <t>TYRE PRICE - ONE NEW TYRE</t>
  </si>
  <si>
    <r>
      <t xml:space="preserve">AVERAGE COST OF </t>
    </r>
    <r>
      <rPr>
        <b/>
        <u val="single"/>
        <sz val="10"/>
        <color indexed="12"/>
        <rFont val="Arial"/>
        <family val="2"/>
      </rPr>
      <t>ONE TYRE</t>
    </r>
  </si>
  <si>
    <t>MAKE / SUPPLIER</t>
  </si>
  <si>
    <t>NUMBER OF TYRES = NUMBER OF WHEELS + ONE SPARE TYRE</t>
  </si>
  <si>
    <t>THE FORMULA USED TO CALCULATE</t>
  </si>
  <si>
    <r>
      <rPr>
        <b/>
        <sz val="10"/>
        <color indexed="17"/>
        <rFont val="Arial"/>
        <family val="2"/>
      </rPr>
      <t>COUNT</t>
    </r>
    <r>
      <rPr>
        <sz val="10"/>
        <rFont val="Arial"/>
        <family val="0"/>
      </rPr>
      <t xml:space="preserve">    (THE NUMBER OF ENTRIES / MAKES)</t>
    </r>
  </si>
  <si>
    <r>
      <t xml:space="preserve">THE </t>
    </r>
    <r>
      <rPr>
        <b/>
        <sz val="10"/>
        <color indexed="12"/>
        <rFont val="Arial"/>
        <family val="2"/>
      </rPr>
      <t>AVERAGE PRICE OF ONE TYRE</t>
    </r>
  </si>
  <si>
    <r>
      <t xml:space="preserve">THIS IS THE FORMULA USED TO CALCULATE THE </t>
    </r>
    <r>
      <rPr>
        <b/>
        <sz val="9"/>
        <color indexed="12"/>
        <rFont val="Arial"/>
        <family val="2"/>
      </rPr>
      <t>AVERAGE COST OF ONE TYRE COST</t>
    </r>
  </si>
  <si>
    <r>
      <t xml:space="preserve">THIS IS THE FORMULA USED TO CALCULATE THE </t>
    </r>
    <r>
      <rPr>
        <b/>
        <sz val="9"/>
        <color indexed="14"/>
        <rFont val="Arial"/>
        <family val="2"/>
      </rPr>
      <t>TOTAL TYRE COST</t>
    </r>
  </si>
  <si>
    <r>
      <rPr>
        <u val="single"/>
        <sz val="11"/>
        <rFont val="Arial"/>
        <family val="2"/>
      </rPr>
      <t xml:space="preserve">CHANGES TO THE </t>
    </r>
    <r>
      <rPr>
        <b/>
        <u val="single"/>
        <sz val="11"/>
        <rFont val="Arial"/>
        <family val="2"/>
      </rPr>
      <t xml:space="preserve"> </t>
    </r>
    <r>
      <rPr>
        <b/>
        <u val="single"/>
        <sz val="11"/>
        <color indexed="36"/>
        <rFont val="Arial"/>
        <family val="2"/>
      </rPr>
      <t>MODEL DESCRIPTIONS</t>
    </r>
    <r>
      <rPr>
        <b/>
        <u val="single"/>
        <sz val="11"/>
        <rFont val="Arial"/>
        <family val="2"/>
      </rPr>
      <t xml:space="preserve">  </t>
    </r>
    <r>
      <rPr>
        <u val="single"/>
        <sz val="11"/>
        <rFont val="Arial"/>
        <family val="2"/>
      </rPr>
      <t xml:space="preserve">MUST ONLY BE DONE IN THE </t>
    </r>
    <r>
      <rPr>
        <b/>
        <u val="single"/>
        <sz val="11"/>
        <rFont val="Arial"/>
        <family val="2"/>
      </rPr>
      <t xml:space="preserve"> </t>
    </r>
    <r>
      <rPr>
        <b/>
        <u val="single"/>
        <sz val="11"/>
        <color indexed="12"/>
        <rFont val="Arial"/>
        <family val="2"/>
      </rPr>
      <t>CANE &amp; TIMBER PRICES</t>
    </r>
    <r>
      <rPr>
        <b/>
        <u val="single"/>
        <sz val="11"/>
        <color indexed="60"/>
        <rFont val="Arial"/>
        <family val="2"/>
      </rPr>
      <t xml:space="preserve">  </t>
    </r>
    <r>
      <rPr>
        <u val="single"/>
        <sz val="11"/>
        <rFont val="Arial"/>
        <family val="2"/>
      </rPr>
      <t>WORKSHEET</t>
    </r>
  </si>
  <si>
    <r>
      <rPr>
        <b/>
        <sz val="10"/>
        <rFont val="Arial"/>
        <family val="2"/>
      </rPr>
      <t xml:space="preserve">THE  </t>
    </r>
    <r>
      <rPr>
        <b/>
        <u val="single"/>
        <sz val="12"/>
        <color indexed="36"/>
        <rFont val="Arial"/>
        <family val="2"/>
      </rPr>
      <t>MODEL DESCRIPTIONS (COL A)</t>
    </r>
    <r>
      <rPr>
        <b/>
        <sz val="10"/>
        <rFont val="Arial"/>
        <family val="2"/>
      </rPr>
      <t xml:space="preserve">  ARE BROUGHT ACROSS FROM THE  </t>
    </r>
    <r>
      <rPr>
        <b/>
        <sz val="11"/>
        <color indexed="12"/>
        <rFont val="Arial"/>
        <family val="2"/>
      </rPr>
      <t>CANE &amp; TIMBER PRICES</t>
    </r>
    <r>
      <rPr>
        <b/>
        <sz val="10"/>
        <color indexed="60"/>
        <rFont val="Arial"/>
        <family val="2"/>
      </rPr>
      <t xml:space="preserve">  </t>
    </r>
    <r>
      <rPr>
        <b/>
        <sz val="10"/>
        <rFont val="Arial"/>
        <family val="2"/>
      </rPr>
      <t>WORKSHEET</t>
    </r>
  </si>
  <si>
    <r>
      <rPr>
        <b/>
        <sz val="12"/>
        <color indexed="10"/>
        <rFont val="Arial"/>
        <family val="2"/>
      </rPr>
      <t>DO NOT  CHANGE</t>
    </r>
    <r>
      <rPr>
        <b/>
        <sz val="11"/>
        <color indexed="10"/>
        <rFont val="Arial"/>
        <family val="2"/>
      </rPr>
      <t xml:space="preserve"> THE CONTENTS OF THE CELLS IN COLUMNS </t>
    </r>
    <r>
      <rPr>
        <b/>
        <sz val="12"/>
        <color indexed="10"/>
        <rFont val="Arial"/>
        <family val="2"/>
      </rPr>
      <t>A AND B</t>
    </r>
    <r>
      <rPr>
        <b/>
        <sz val="11"/>
        <color indexed="60"/>
        <rFont val="Arial"/>
        <family val="2"/>
      </rPr>
      <t xml:space="preserve"> </t>
    </r>
  </si>
  <si>
    <r>
      <t xml:space="preserve">THE </t>
    </r>
    <r>
      <rPr>
        <b/>
        <u val="single"/>
        <sz val="11"/>
        <color indexed="14"/>
        <rFont val="Arial"/>
        <family val="2"/>
      </rPr>
      <t>TYRE SIZE</t>
    </r>
    <r>
      <rPr>
        <b/>
        <sz val="10"/>
        <color indexed="14"/>
        <rFont val="Arial"/>
        <family val="2"/>
      </rPr>
      <t xml:space="preserve"> (</t>
    </r>
    <r>
      <rPr>
        <b/>
        <sz val="11"/>
        <color indexed="14"/>
        <rFont val="Arial"/>
        <family val="2"/>
      </rPr>
      <t>COL C</t>
    </r>
    <r>
      <rPr>
        <b/>
        <sz val="10"/>
        <color indexed="14"/>
        <rFont val="Arial"/>
        <family val="2"/>
      </rPr>
      <t>)</t>
    </r>
    <r>
      <rPr>
        <sz val="10"/>
        <rFont val="Arial"/>
        <family val="2"/>
      </rPr>
      <t xml:space="preserve"> CAN BE CHANGED.</t>
    </r>
  </si>
  <si>
    <r>
      <t xml:space="preserve">IT SHOULD NOT BE NECESSSARY TO CHANGE THE </t>
    </r>
    <r>
      <rPr>
        <b/>
        <sz val="11"/>
        <color indexed="49"/>
        <rFont val="Arial"/>
        <family val="2"/>
      </rPr>
      <t>NUMBER OF TYRES (COL E)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</si>
  <si>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THE </t>
    </r>
    <r>
      <rPr>
        <b/>
        <u val="single"/>
        <sz val="11"/>
        <color indexed="30"/>
        <rFont val="Arial"/>
        <family val="2"/>
      </rPr>
      <t xml:space="preserve">PRICE OF </t>
    </r>
    <r>
      <rPr>
        <b/>
        <u val="single"/>
        <sz val="12"/>
        <color indexed="30"/>
        <rFont val="Arial"/>
        <family val="2"/>
      </rPr>
      <t>ONE</t>
    </r>
    <r>
      <rPr>
        <b/>
        <u val="single"/>
        <sz val="11"/>
        <color indexed="30"/>
        <rFont val="Arial"/>
        <family val="2"/>
      </rPr>
      <t xml:space="preserve"> NEW TYRE</t>
    </r>
    <r>
      <rPr>
        <sz val="11"/>
        <color indexed="17"/>
        <rFont val="Arial"/>
        <family val="2"/>
      </rPr>
      <t xml:space="preserve"> </t>
    </r>
    <r>
      <rPr>
        <sz val="10"/>
        <rFont val="Arial"/>
        <family val="2"/>
      </rPr>
      <t>IS ENTERED IN COLUMNS</t>
    </r>
    <r>
      <rPr>
        <b/>
        <sz val="11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E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TO</t>
    </r>
    <r>
      <rPr>
        <b/>
        <sz val="11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H</t>
    </r>
  </si>
  <si>
    <r>
      <rPr>
        <b/>
        <sz val="11"/>
        <color indexed="17"/>
        <rFont val="Arial"/>
        <family val="2"/>
      </rPr>
      <t>COUNT</t>
    </r>
    <r>
      <rPr>
        <sz val="10"/>
        <rFont val="Arial"/>
        <family val="2"/>
      </rPr>
      <t xml:space="preserve"> REFERS TO THE NUMBER OF TYRE PRICES OBTAINED FROM DIFFERENT DEALERSHIPS / MANUFACTURES </t>
    </r>
    <r>
      <rPr>
        <u val="single"/>
        <sz val="10"/>
        <rFont val="Arial"/>
        <family val="2"/>
      </rPr>
      <t>FOR A PARTICULAR TYRE SIZE</t>
    </r>
  </si>
  <si>
    <r>
      <t xml:space="preserve">EXTRA COLUMNS MUST BE INSERTED BEFORE THE </t>
    </r>
    <r>
      <rPr>
        <b/>
        <sz val="11"/>
        <color indexed="17"/>
        <rFont val="Arial"/>
        <family val="2"/>
      </rPr>
      <t>COUNT</t>
    </r>
    <r>
      <rPr>
        <sz val="10"/>
        <rFont val="Arial"/>
        <family val="2"/>
      </rPr>
      <t xml:space="preserve"> COLUMN (</t>
    </r>
    <r>
      <rPr>
        <b/>
        <sz val="11"/>
        <color indexed="17"/>
        <rFont val="Arial"/>
        <family val="2"/>
      </rPr>
      <t>COL I</t>
    </r>
    <r>
      <rPr>
        <sz val="10"/>
        <rFont val="Arial"/>
        <family val="2"/>
      </rPr>
      <t>)</t>
    </r>
  </si>
  <si>
    <t>2 REAR TYRES</t>
  </si>
  <si>
    <t>1 FRONT TYRE +</t>
  </si>
  <si>
    <t>1 REAR TYRE</t>
  </si>
  <si>
    <t>A + B</t>
  </si>
  <si>
    <r>
      <t xml:space="preserve">THE </t>
    </r>
    <r>
      <rPr>
        <b/>
        <sz val="11"/>
        <color indexed="12"/>
        <rFont val="Arial"/>
        <family val="2"/>
      </rPr>
      <t>AVERAGE PRICE OF ONE TYRE (FRONT AND REAR)</t>
    </r>
    <r>
      <rPr>
        <sz val="10"/>
        <rFont val="Arial"/>
        <family val="2"/>
      </rPr>
      <t xml:space="preserve"> AND THE </t>
    </r>
    <r>
      <rPr>
        <b/>
        <sz val="11"/>
        <color indexed="14"/>
        <rFont val="Arial"/>
        <family val="2"/>
      </rPr>
      <t>TOTAL COST OF ONE SET OF TYRES (IN USE AND SPARE)</t>
    </r>
    <r>
      <rPr>
        <sz val="10"/>
        <rFont val="Arial"/>
        <family val="2"/>
      </rPr>
      <t xml:space="preserve"> ARE AUTOMATICALLY PASSED THROUGH TO THE </t>
    </r>
    <r>
      <rPr>
        <b/>
        <sz val="10"/>
        <color indexed="10"/>
        <rFont val="Arial"/>
        <family val="2"/>
      </rPr>
      <t>CANE &amp; TIMBER FINAL</t>
    </r>
    <r>
      <rPr>
        <sz val="10"/>
        <rFont val="Arial"/>
        <family val="0"/>
      </rPr>
      <t xml:space="preserve"> WORKSHEET</t>
    </r>
  </si>
  <si>
    <r>
      <rPr>
        <b/>
        <sz val="12"/>
        <color indexed="10"/>
        <rFont val="Arial"/>
        <family val="2"/>
      </rPr>
      <t>DO NOT CHANGE</t>
    </r>
    <r>
      <rPr>
        <b/>
        <sz val="11"/>
        <color indexed="10"/>
        <rFont val="Arial"/>
        <family val="2"/>
      </rPr>
      <t xml:space="preserve"> THE CONTENTS OF THE CELLS </t>
    </r>
    <r>
      <rPr>
        <sz val="10"/>
        <rFont val="Arial"/>
        <family val="2"/>
      </rPr>
      <t>IN COLUMNS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I</t>
    </r>
    <r>
      <rPr>
        <b/>
        <sz val="11"/>
        <color indexed="10"/>
        <rFont val="Arial"/>
        <family val="2"/>
      </rPr>
      <t xml:space="preserve"> </t>
    </r>
    <r>
      <rPr>
        <sz val="10"/>
        <rFont val="Arial"/>
        <family val="2"/>
      </rPr>
      <t>AND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J</t>
    </r>
    <r>
      <rPr>
        <sz val="10"/>
        <rFont val="Arial"/>
        <family val="2"/>
      </rPr>
      <t xml:space="preserve"> TO </t>
    </r>
    <r>
      <rPr>
        <b/>
        <sz val="11"/>
        <color indexed="10"/>
        <rFont val="Arial"/>
        <family val="2"/>
      </rPr>
      <t>O</t>
    </r>
  </si>
  <si>
    <r>
      <rPr>
        <b/>
        <sz val="12"/>
        <color indexed="10"/>
        <rFont val="Arial"/>
        <family val="2"/>
      </rPr>
      <t>K</t>
    </r>
    <r>
      <rPr>
        <b/>
        <sz val="12"/>
        <color indexed="14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O</t>
    </r>
  </si>
  <si>
    <r>
      <t xml:space="preserve">THE </t>
    </r>
    <r>
      <rPr>
        <b/>
        <sz val="10"/>
        <color indexed="10"/>
        <rFont val="Arial"/>
        <family val="2"/>
      </rPr>
      <t>TOTAL COST OF ONE SET OF TYRES</t>
    </r>
  </si>
  <si>
    <r>
      <t xml:space="preserve">THE  </t>
    </r>
    <r>
      <rPr>
        <b/>
        <sz val="10"/>
        <color indexed="14"/>
        <rFont val="Arial"/>
        <family val="2"/>
      </rPr>
      <t>TOTAL COST OF 1 SET OF "IN USE" TYRES (= 1 FRONT + 2 REAR TYRES)</t>
    </r>
    <r>
      <rPr>
        <b/>
        <sz val="10"/>
        <color indexed="36"/>
        <rFont val="Arial"/>
        <family val="2"/>
      </rPr>
      <t xml:space="preserve"> </t>
    </r>
    <r>
      <rPr>
        <sz val="10"/>
        <rFont val="Arial"/>
        <family val="2"/>
      </rPr>
      <t xml:space="preserve"> IS CALCULATED AUTOMATICALLY IN </t>
    </r>
    <r>
      <rPr>
        <b/>
        <sz val="10"/>
        <color indexed="14"/>
        <rFont val="Arial"/>
        <family val="2"/>
      </rPr>
      <t>COL K</t>
    </r>
  </si>
  <si>
    <r>
      <t xml:space="preserve">THE  </t>
    </r>
    <r>
      <rPr>
        <b/>
        <sz val="10"/>
        <color indexed="12"/>
        <rFont val="Arial"/>
        <family val="2"/>
      </rPr>
      <t>AVERAGE COST OF ONE FRONT TYRE (IN USE OR SPARE)</t>
    </r>
    <r>
      <rPr>
        <sz val="10"/>
        <rFont val="Arial"/>
        <family val="2"/>
      </rPr>
      <t xml:space="preserve">  IS CALCULATED IN </t>
    </r>
    <r>
      <rPr>
        <b/>
        <sz val="10"/>
        <color indexed="12"/>
        <rFont val="Arial"/>
        <family val="2"/>
      </rPr>
      <t>COL J</t>
    </r>
  </si>
  <si>
    <r>
      <t xml:space="preserve">THE  </t>
    </r>
    <r>
      <rPr>
        <b/>
        <sz val="10"/>
        <color indexed="12"/>
        <rFont val="Arial"/>
        <family val="2"/>
      </rPr>
      <t>AVERAGE COST OF ONE REAR TYRE (IN USE OR SPARE)</t>
    </r>
    <r>
      <rPr>
        <sz val="10"/>
        <rFont val="Arial"/>
        <family val="2"/>
      </rPr>
      <t xml:space="preserve">  IS CALCULATED IN </t>
    </r>
    <r>
      <rPr>
        <b/>
        <sz val="10"/>
        <color indexed="12"/>
        <rFont val="Arial"/>
        <family val="2"/>
      </rPr>
      <t>COL J</t>
    </r>
  </si>
  <si>
    <r>
      <rPr>
        <sz val="10"/>
        <rFont val="Arial"/>
        <family val="2"/>
      </rPr>
      <t xml:space="preserve">THESE </t>
    </r>
    <r>
      <rPr>
        <b/>
        <sz val="10"/>
        <color indexed="12"/>
        <rFont val="Arial"/>
        <family val="2"/>
      </rPr>
      <t>AVERAGE COSTS</t>
    </r>
    <r>
      <rPr>
        <sz val="10"/>
        <rFont val="Arial"/>
        <family val="2"/>
      </rPr>
      <t xml:space="preserve"> ARE CALCULATED AUTO,ATICALLY.  </t>
    </r>
    <r>
      <rPr>
        <b/>
        <u val="single"/>
        <sz val="10"/>
        <rFont val="Arial"/>
        <family val="2"/>
      </rPr>
      <t>DO NOT CHANGE</t>
    </r>
    <r>
      <rPr>
        <sz val="10"/>
        <rFont val="Arial"/>
        <family val="2"/>
      </rPr>
      <t xml:space="preserve"> THE CONTENTS OF THE CELLS IN THIS COLUMN</t>
    </r>
  </si>
  <si>
    <r>
      <rPr>
        <b/>
        <sz val="11"/>
        <color indexed="17"/>
        <rFont val="Arial"/>
        <family val="2"/>
      </rPr>
      <t>COUNT</t>
    </r>
    <r>
      <rPr>
        <sz val="10"/>
        <rFont val="Arial"/>
        <family val="2"/>
      </rPr>
      <t xml:space="preserve"> IS CALCULATED AUTOMATICALLY.  </t>
    </r>
    <r>
      <rPr>
        <b/>
        <u val="single"/>
        <sz val="10"/>
        <rFont val="Arial"/>
        <family val="2"/>
      </rPr>
      <t>DO NOT CHANGE</t>
    </r>
    <r>
      <rPr>
        <sz val="10"/>
        <rFont val="Arial"/>
        <family val="2"/>
      </rPr>
      <t xml:space="preserve"> THE CONTENTS THE CELLS IN THIS COLUMN</t>
    </r>
  </si>
  <si>
    <r>
      <t xml:space="preserve">THE  </t>
    </r>
    <r>
      <rPr>
        <b/>
        <sz val="10"/>
        <color indexed="14"/>
        <rFont val="Arial"/>
        <family val="2"/>
      </rPr>
      <t>TOTAL COST OF 1 SET OF SPARE TYRES (= 1 FRONT + 1 REAR TYRE)</t>
    </r>
    <r>
      <rPr>
        <b/>
        <sz val="10"/>
        <color indexed="36"/>
        <rFont val="Arial"/>
        <family val="2"/>
      </rPr>
      <t xml:space="preserve"> </t>
    </r>
    <r>
      <rPr>
        <sz val="10"/>
        <rFont val="Arial"/>
        <family val="2"/>
      </rPr>
      <t xml:space="preserve"> IS CALCULATED AUTOMATICALLY IN </t>
    </r>
    <r>
      <rPr>
        <b/>
        <sz val="10"/>
        <color indexed="14"/>
        <rFont val="Arial"/>
        <family val="2"/>
      </rPr>
      <t>COL L</t>
    </r>
  </si>
  <si>
    <r>
      <t xml:space="preserve">THE  </t>
    </r>
    <r>
      <rPr>
        <b/>
        <sz val="10"/>
        <color indexed="14"/>
        <rFont val="Arial"/>
        <family val="2"/>
      </rPr>
      <t>TOTAL COST OF 1 SET "IN USE" TYRES AND 1 SET OF SPARE TYRES</t>
    </r>
    <r>
      <rPr>
        <sz val="10"/>
        <rFont val="Arial"/>
        <family val="2"/>
      </rPr>
      <t xml:space="preserve"> IS CALCULATED AUTOMATICALLY IN </t>
    </r>
    <r>
      <rPr>
        <b/>
        <sz val="10"/>
        <color indexed="14"/>
        <rFont val="Arial"/>
        <family val="2"/>
      </rPr>
      <t>COL M</t>
    </r>
  </si>
  <si>
    <t>IT IS ASSUMED THAT A LOADER WILL NEED 6 SETS OF TYRES IN ITS LIFE TIME (COL N).</t>
  </si>
  <si>
    <r>
      <t xml:space="preserve">THE  </t>
    </r>
    <r>
      <rPr>
        <b/>
        <sz val="11"/>
        <color indexed="10"/>
        <rFont val="Arial"/>
        <family val="2"/>
      </rPr>
      <t>TOTAL COST OF 6 SETS</t>
    </r>
    <r>
      <rPr>
        <b/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 IS CALCULATED AUTOMATICALLY IN </t>
    </r>
    <r>
      <rPr>
        <b/>
        <sz val="11"/>
        <color indexed="10"/>
        <rFont val="Arial"/>
        <family val="2"/>
      </rPr>
      <t>COL 0</t>
    </r>
  </si>
  <si>
    <r>
      <t xml:space="preserve">THE  </t>
    </r>
    <r>
      <rPr>
        <b/>
        <sz val="10"/>
        <color indexed="10"/>
        <rFont val="Arial"/>
        <family val="2"/>
      </rPr>
      <t>TOTAL COST OF 6 SETS OF TYRES (COL 0)</t>
    </r>
    <r>
      <rPr>
        <b/>
        <sz val="10"/>
        <color indexed="21"/>
        <rFont val="Arial"/>
        <family val="2"/>
      </rPr>
      <t xml:space="preserve"> </t>
    </r>
    <r>
      <rPr>
        <sz val="10"/>
        <rFont val="Arial"/>
        <family val="2"/>
      </rPr>
      <t xml:space="preserve"> IS AUTOMATICALLY PASSED THROUGH TO THE </t>
    </r>
    <r>
      <rPr>
        <b/>
        <sz val="10"/>
        <color indexed="10"/>
        <rFont val="Arial"/>
        <family val="2"/>
      </rPr>
      <t>CANE &amp; TIMBER FINAL</t>
    </r>
    <r>
      <rPr>
        <sz val="10"/>
        <rFont val="Arial"/>
        <family val="0"/>
      </rPr>
      <t xml:space="preserve"> WORKSHEET</t>
    </r>
  </si>
  <si>
    <r>
      <rPr>
        <b/>
        <u val="single"/>
        <sz val="10"/>
        <rFont val="Arial"/>
        <family val="2"/>
      </rPr>
      <t>DO NOT CHANGE</t>
    </r>
    <r>
      <rPr>
        <sz val="10"/>
        <rFont val="Arial"/>
        <family val="2"/>
      </rPr>
      <t xml:space="preserve"> THE CONTENTS OF THE CELLS IN COL O</t>
    </r>
  </si>
  <si>
    <r>
      <t>4.  CANE AND TIMBER LOADERS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TYRE PRICES</t>
    </r>
    <r>
      <rPr>
        <b/>
        <sz val="11"/>
        <rFont val="Arial"/>
        <family val="2"/>
      </rPr>
      <t xml:space="preserve">   AND   </t>
    </r>
    <r>
      <rPr>
        <b/>
        <u val="single"/>
        <sz val="11"/>
        <rFont val="Arial"/>
        <family val="2"/>
      </rPr>
      <t>DESCRIPTIONS</t>
    </r>
  </si>
  <si>
    <t>IMPLEMENTS</t>
  </si>
  <si>
    <t>Average</t>
  </si>
  <si>
    <t>Salvage</t>
  </si>
  <si>
    <t>Depreciation</t>
  </si>
  <si>
    <t>Insurance</t>
  </si>
  <si>
    <t>Interest</t>
  </si>
  <si>
    <t>Total</t>
  </si>
  <si>
    <t>Repairs &amp;</t>
  </si>
  <si>
    <t>Repair</t>
  </si>
  <si>
    <t xml:space="preserve">Purchase </t>
  </si>
  <si>
    <t>Value</t>
  </si>
  <si>
    <t>Investment</t>
  </si>
  <si>
    <t>Costs</t>
  </si>
  <si>
    <t>Fixed</t>
  </si>
  <si>
    <t>Maintenance</t>
  </si>
  <si>
    <t>and</t>
  </si>
  <si>
    <t>Variable</t>
  </si>
  <si>
    <t>Price</t>
  </si>
  <si>
    <t xml:space="preserve">% of </t>
  </si>
  <si>
    <t>New Price</t>
  </si>
  <si>
    <t>(R)</t>
  </si>
  <si>
    <t>(R/Hr)</t>
  </si>
  <si>
    <t>Life period</t>
  </si>
  <si>
    <t>Hours</t>
  </si>
  <si>
    <t>2)</t>
  </si>
  <si>
    <t>Average use per annum</t>
  </si>
  <si>
    <t>Hours per annum</t>
  </si>
  <si>
    <t>3)</t>
  </si>
  <si>
    <t xml:space="preserve">Salvage value   </t>
  </si>
  <si>
    <t>of Average purchase price</t>
  </si>
  <si>
    <t>4)</t>
  </si>
  <si>
    <t>Average investment</t>
  </si>
  <si>
    <t>5)</t>
  </si>
  <si>
    <t>Depreciation cost per hour</t>
  </si>
  <si>
    <t>6)</t>
  </si>
  <si>
    <t>Insurance cost per hour</t>
  </si>
  <si>
    <t>of Average investment / Hours per annum</t>
  </si>
  <si>
    <t>7)</t>
  </si>
  <si>
    <t>Interest cost per hour</t>
  </si>
  <si>
    <t>8)</t>
  </si>
  <si>
    <t>Repair &amp; Maintenance costs per hour</t>
  </si>
  <si>
    <t>of Average purchase price / Life period in hours (% as per Table)</t>
  </si>
  <si>
    <t>9)</t>
  </si>
  <si>
    <t>Diesel price</t>
  </si>
  <si>
    <t>per Litre</t>
  </si>
  <si>
    <t>11)</t>
  </si>
  <si>
    <t>Oil consumption</t>
  </si>
  <si>
    <t>of Fuel consumption</t>
  </si>
  <si>
    <t>13)</t>
  </si>
  <si>
    <t>Oil price</t>
  </si>
  <si>
    <t>Life</t>
  </si>
  <si>
    <t>Period</t>
  </si>
  <si>
    <t>Use</t>
  </si>
  <si>
    <t>per</t>
  </si>
  <si>
    <t>Annum</t>
  </si>
  <si>
    <t>(Hr)</t>
  </si>
  <si>
    <t>46 kW 125A</t>
  </si>
  <si>
    <t>46 kW 220A</t>
  </si>
  <si>
    <t>Fuel</t>
  </si>
  <si>
    <t>Oil</t>
  </si>
  <si>
    <t>33 kW  125A</t>
  </si>
  <si>
    <t>46 kW  225A</t>
  </si>
  <si>
    <t>18.4 X 30.0</t>
  </si>
  <si>
    <t>LOADER</t>
  </si>
  <si>
    <t>TIME</t>
  </si>
  <si>
    <r>
      <rPr>
        <b/>
        <sz val="10"/>
        <color indexed="48"/>
        <rFont val="Arial"/>
        <family val="2"/>
      </rPr>
      <t>TOTAL TYRE COST</t>
    </r>
    <r>
      <rPr>
        <b/>
        <sz val="10"/>
        <color indexed="48"/>
        <rFont val="Arial"/>
        <family val="2"/>
      </rPr>
      <t xml:space="preserve">           </t>
    </r>
    <r>
      <rPr>
        <b/>
        <u val="single"/>
        <sz val="11"/>
        <color indexed="48"/>
        <rFont val="Arial"/>
        <family val="2"/>
      </rPr>
      <t>6 SETS OVER LOADER LIFE TIME</t>
    </r>
  </si>
  <si>
    <t>Tyre</t>
  </si>
  <si>
    <t>Number</t>
  </si>
  <si>
    <t>of</t>
  </si>
  <si>
    <t>Tyres</t>
  </si>
  <si>
    <t>SETS</t>
  </si>
  <si>
    <t>ALL SETS</t>
  </si>
  <si>
    <t>Total Cost</t>
  </si>
  <si>
    <t>of Tyres</t>
  </si>
  <si>
    <t>4.0 X 15.5</t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</si>
  <si>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       1)</t>
    </r>
  </si>
  <si>
    <t>incl.</t>
  </si>
  <si>
    <t>excl.</t>
  </si>
  <si>
    <t>=  (Average Purchase price + Salvage value) / 2</t>
  </si>
  <si>
    <t>=  (Average Purchase price - Salvage value) / Life period in hours</t>
  </si>
  <si>
    <r>
      <rPr>
        <b/>
        <sz val="10"/>
        <color indexed="36"/>
        <rFont val="Arial"/>
        <family val="2"/>
      </rPr>
      <t>TOTAL COST OF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36"/>
        <rFont val="Arial"/>
        <family val="2"/>
      </rPr>
      <t>ONE SET OF IN "USE TYRES" = A</t>
    </r>
  </si>
  <si>
    <r>
      <rPr>
        <b/>
        <sz val="10"/>
        <color indexed="19"/>
        <rFont val="Arial"/>
        <family val="2"/>
      </rPr>
      <t>TOTAL COST OF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9"/>
        <rFont val="Arial"/>
        <family val="2"/>
      </rPr>
      <t>ONE SET OF SPARE TYRES = B</t>
    </r>
  </si>
  <si>
    <r>
      <t xml:space="preserve">TOTAL COST OF </t>
    </r>
    <r>
      <rPr>
        <b/>
        <u val="single"/>
        <sz val="10"/>
        <color indexed="10"/>
        <rFont val="Arial"/>
        <family val="2"/>
      </rPr>
      <t>ONE SET OF TYRES</t>
    </r>
  </si>
  <si>
    <r>
      <t xml:space="preserve">TOTAL TYRE COST           </t>
    </r>
    <r>
      <rPr>
        <b/>
        <u val="single"/>
        <sz val="11"/>
        <color indexed="25"/>
        <rFont val="Arial"/>
        <family val="2"/>
      </rPr>
      <t>6 SETS</t>
    </r>
  </si>
  <si>
    <t>Front Tyre</t>
  </si>
  <si>
    <t>Rear Tyre</t>
  </si>
  <si>
    <r>
      <t>Front Tyre</t>
    </r>
    <r>
      <rPr>
        <b/>
        <sz val="10"/>
        <color indexed="12"/>
        <rFont val="Arial"/>
        <family val="2"/>
      </rPr>
      <t xml:space="preserve"> </t>
    </r>
  </si>
  <si>
    <t>or</t>
  </si>
  <si>
    <t>Usage</t>
  </si>
  <si>
    <t>(L/hr)</t>
  </si>
  <si>
    <t>14)</t>
  </si>
  <si>
    <t>Tyre assumptions and calculations</t>
  </si>
  <si>
    <t>Total cost of one set of tyres includes a set of spare tyres. A set of tyres = (1 front tyre + 1 spare front tyre) + (2 back tyres + one spare back tyre)</t>
  </si>
  <si>
    <t>Total cost of all set of tyres over life period of loader = costs of all sets / life period of loader</t>
  </si>
  <si>
    <t>Number of tyres per set of tyres =</t>
  </si>
  <si>
    <t>Cost of 1 front tyre =</t>
  </si>
  <si>
    <t>Cost of 1 back tyre =</t>
  </si>
  <si>
    <t>Costs as a</t>
  </si>
  <si>
    <t>15.  CANE AND TIMBER LOADER</t>
  </si>
  <si>
    <t>15.1  CANE LOADERS</t>
  </si>
  <si>
    <t>15.2  TIMBER LOADERS</t>
  </si>
</sst>
</file>

<file path=xl/styles.xml><?xml version="1.0" encoding="utf-8"?>
<styleSheet xmlns="http://schemas.openxmlformats.org/spreadsheetml/2006/main">
  <numFmts count="6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"/>
    <numFmt numFmtId="187" formatCode="0.0%"/>
    <numFmt numFmtId="188" formatCode="[$-1C09]dd\ mmmm\ yyyy"/>
    <numFmt numFmtId="189" formatCode="d/mm/yyyy;@"/>
    <numFmt numFmtId="190" formatCode="mmmm\-yyyy"/>
    <numFmt numFmtId="191" formatCode="mmmmyyyy"/>
    <numFmt numFmtId="192" formatCode="mmmm\-yyyy\l"/>
    <numFmt numFmtId="193" formatCode="[$-409]hh:mm:ss\ AM/PM"/>
    <numFmt numFmtId="194" formatCode="mmmm\ yyyy"/>
    <numFmt numFmtId="195" formatCode="0.0"/>
    <numFmt numFmtId="196" formatCode="0.0000"/>
    <numFmt numFmtId="197" formatCode="0.00000"/>
    <numFmt numFmtId="198" formatCode="[$-809]dd\ mmmm\ yyyy"/>
    <numFmt numFmtId="199" formatCode="00000"/>
    <numFmt numFmtId="200" formatCode="#\ ##0"/>
    <numFmt numFmtId="201" formatCode="#,##0.00;[Red]#,##0.00"/>
    <numFmt numFmtId="202" formatCode="&quot;R&quot;\ 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#\ ##"/>
    <numFmt numFmtId="209" formatCode="#\ #"/>
    <numFmt numFmtId="210" formatCode="#\ ###"/>
    <numFmt numFmtId="211" formatCode="#\ ###\ ###"/>
    <numFmt numFmtId="212" formatCode="#\ ####"/>
    <numFmt numFmtId="213" formatCode="&quot;R&quot;#,##0.00"/>
    <numFmt numFmtId="214" formatCode="&quot;R&quot;\ #,##0"/>
    <numFmt numFmtId="215" formatCode="[$-F800]dddd\,\ mmmm\ dd\,\ yyyy"/>
    <numFmt numFmtId="216" formatCode="#\ ###\ ###.00"/>
    <numFmt numFmtId="217" formatCode="#,###,###"/>
    <numFmt numFmtId="218" formatCode="#,###,##0.00"/>
    <numFmt numFmtId="219" formatCode="#,##0.0000"/>
  </numFmts>
  <fonts count="16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4"/>
      <color indexed="14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36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2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60"/>
      <name val="Arial"/>
      <family val="2"/>
    </font>
    <font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9"/>
      <name val="Arial"/>
      <family val="2"/>
    </font>
    <font>
      <b/>
      <u val="single"/>
      <sz val="11"/>
      <color indexed="19"/>
      <name val="Arial"/>
      <family val="2"/>
    </font>
    <font>
      <b/>
      <sz val="12"/>
      <color indexed="10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color indexed="60"/>
      <name val="Arial"/>
      <family val="2"/>
    </font>
    <font>
      <b/>
      <sz val="11"/>
      <color indexed="12"/>
      <name val="Arial"/>
      <family val="2"/>
    </font>
    <font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60"/>
      <name val="Arial"/>
      <family val="2"/>
    </font>
    <font>
      <b/>
      <sz val="11"/>
      <color indexed="60"/>
      <name val="Arial"/>
      <family val="2"/>
    </font>
    <font>
      <b/>
      <u val="single"/>
      <sz val="11"/>
      <color indexed="14"/>
      <name val="Arial"/>
      <family val="2"/>
    </font>
    <font>
      <b/>
      <u val="single"/>
      <sz val="11"/>
      <color indexed="30"/>
      <name val="Arial"/>
      <family val="2"/>
    </font>
    <font>
      <b/>
      <u val="single"/>
      <sz val="12"/>
      <color indexed="30"/>
      <name val="Arial"/>
      <family val="2"/>
    </font>
    <font>
      <sz val="11"/>
      <color indexed="17"/>
      <name val="Arial"/>
      <family val="2"/>
    </font>
    <font>
      <b/>
      <sz val="12"/>
      <color indexed="30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u val="single"/>
      <sz val="12"/>
      <color indexed="36"/>
      <name val="Arial"/>
      <family val="2"/>
    </font>
    <font>
      <b/>
      <u val="single"/>
      <sz val="11"/>
      <color indexed="36"/>
      <name val="Arial"/>
      <family val="2"/>
    </font>
    <font>
      <b/>
      <sz val="11"/>
      <color indexed="14"/>
      <name val="Arial"/>
      <family val="2"/>
    </font>
    <font>
      <b/>
      <sz val="11"/>
      <color indexed="49"/>
      <name val="Arial"/>
      <family val="2"/>
    </font>
    <font>
      <b/>
      <sz val="11"/>
      <color indexed="17"/>
      <name val="Arial"/>
      <family val="2"/>
    </font>
    <font>
      <b/>
      <sz val="12"/>
      <color indexed="14"/>
      <name val="Arial"/>
      <family val="2"/>
    </font>
    <font>
      <b/>
      <u val="single"/>
      <sz val="11"/>
      <color indexed="48"/>
      <name val="Arial"/>
      <family val="2"/>
    </font>
    <font>
      <b/>
      <u val="single"/>
      <sz val="10"/>
      <color indexed="36"/>
      <name val="Arial"/>
      <family val="2"/>
    </font>
    <font>
      <b/>
      <u val="single"/>
      <sz val="10"/>
      <color indexed="19"/>
      <name val="Arial"/>
      <family val="2"/>
    </font>
    <font>
      <b/>
      <sz val="10"/>
      <color indexed="19"/>
      <name val="Arial"/>
      <family val="2"/>
    </font>
    <font>
      <b/>
      <u val="single"/>
      <sz val="11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9"/>
      <name val="Arial"/>
      <family val="2"/>
    </font>
    <font>
      <sz val="10"/>
      <color indexed="10"/>
      <name val="Arial"/>
      <family val="2"/>
    </font>
    <font>
      <b/>
      <sz val="11"/>
      <color indexed="53"/>
      <name val="Arial"/>
      <family val="2"/>
    </font>
    <font>
      <sz val="10"/>
      <color indexed="9"/>
      <name val="Arial"/>
      <family val="2"/>
    </font>
    <font>
      <sz val="10"/>
      <color indexed="30"/>
      <name val="Arial"/>
      <family val="2"/>
    </font>
    <font>
      <b/>
      <sz val="14"/>
      <color indexed="60"/>
      <name val="Arial"/>
      <family val="2"/>
    </font>
    <font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20"/>
      <name val="Arial"/>
      <family val="2"/>
    </font>
    <font>
      <sz val="10"/>
      <color indexed="49"/>
      <name val="Arial"/>
      <family val="2"/>
    </font>
    <font>
      <sz val="10"/>
      <color indexed="31"/>
      <name val="Arial"/>
      <family val="2"/>
    </font>
    <font>
      <sz val="10"/>
      <color indexed="62"/>
      <name val="Arial"/>
      <family val="2"/>
    </font>
    <font>
      <b/>
      <sz val="11"/>
      <color indexed="36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F72C3"/>
      <name val="Arial"/>
      <family val="2"/>
    </font>
    <font>
      <sz val="10"/>
      <color rgb="FFFF0000"/>
      <name val="Arial"/>
      <family val="2"/>
    </font>
    <font>
      <b/>
      <sz val="10"/>
      <color rgb="FF008A3E"/>
      <name val="Arial"/>
      <family val="2"/>
    </font>
    <font>
      <b/>
      <sz val="11"/>
      <color rgb="FFF66400"/>
      <name val="Arial"/>
      <family val="2"/>
    </font>
    <font>
      <b/>
      <sz val="10"/>
      <color rgb="FF0000FF"/>
      <name val="Arial"/>
      <family val="2"/>
    </font>
    <font>
      <b/>
      <sz val="10"/>
      <color theme="4" tint="-0.24997000396251678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b/>
      <sz val="14"/>
      <color theme="5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FF0000"/>
      <name val="Arial"/>
      <family val="2"/>
    </font>
    <font>
      <b/>
      <sz val="11"/>
      <color rgb="FF959200"/>
      <name val="Arial"/>
      <family val="2"/>
    </font>
    <font>
      <b/>
      <sz val="10"/>
      <color theme="9" tint="-0.24997000396251678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u val="single"/>
      <sz val="11"/>
      <color rgb="FFC00000"/>
      <name val="Arial"/>
      <family val="2"/>
    </font>
    <font>
      <b/>
      <sz val="11"/>
      <color rgb="FF993300"/>
      <name val="Arial"/>
      <family val="2"/>
    </font>
    <font>
      <b/>
      <sz val="11"/>
      <color rgb="FFC00000"/>
      <name val="Arial"/>
      <family val="2"/>
    </font>
    <font>
      <b/>
      <sz val="12"/>
      <color rgb="FF008000"/>
      <name val="Arial"/>
      <family val="2"/>
    </font>
    <font>
      <b/>
      <sz val="12"/>
      <color rgb="FF0000E6"/>
      <name val="Arial"/>
      <family val="2"/>
    </font>
    <font>
      <b/>
      <sz val="12"/>
      <color rgb="FFD000D0"/>
      <name val="Arial"/>
      <family val="2"/>
    </font>
    <font>
      <b/>
      <sz val="10"/>
      <color rgb="FFD000D0"/>
      <name val="Arial"/>
      <family val="2"/>
    </font>
    <font>
      <b/>
      <sz val="10"/>
      <color rgb="FF84582C"/>
      <name val="Arial"/>
      <family val="2"/>
    </font>
    <font>
      <b/>
      <u val="single"/>
      <sz val="12"/>
      <color rgb="FF72009A"/>
      <name val="Arial"/>
      <family val="2"/>
    </font>
    <font>
      <b/>
      <sz val="10"/>
      <color rgb="FF000000"/>
      <name val="Arial"/>
      <family val="2"/>
    </font>
    <font>
      <sz val="10"/>
      <color rgb="FF993300"/>
      <name val="Arial"/>
      <family val="2"/>
    </font>
    <font>
      <sz val="10"/>
      <color rgb="FF0000E6"/>
      <name val="Arial"/>
      <family val="2"/>
    </font>
    <font>
      <b/>
      <sz val="10"/>
      <color rgb="FF9E9A00"/>
      <name val="Arial"/>
      <family val="2"/>
    </font>
    <font>
      <sz val="10"/>
      <color rgb="FF31869B"/>
      <name val="Arial"/>
      <family val="2"/>
    </font>
    <font>
      <sz val="10"/>
      <color rgb="FFE1EDFF"/>
      <name val="Arial"/>
      <family val="2"/>
    </font>
    <font>
      <b/>
      <sz val="10"/>
      <color rgb="FFFF0000"/>
      <name val="Arial"/>
      <family val="2"/>
    </font>
    <font>
      <b/>
      <sz val="10"/>
      <color rgb="FF993300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b/>
      <sz val="11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FF2F97"/>
      <name val="Arial"/>
      <family val="2"/>
    </font>
    <font>
      <b/>
      <sz val="10"/>
      <color rgb="FFEE009F"/>
      <name val="Arial"/>
      <family val="2"/>
    </font>
    <font>
      <sz val="10"/>
      <color rgb="FFEE009F"/>
      <name val="Arial"/>
      <family val="2"/>
    </font>
    <font>
      <b/>
      <sz val="10"/>
      <color rgb="FF31869B"/>
      <name val="Arial"/>
      <family val="2"/>
    </font>
    <font>
      <b/>
      <sz val="10"/>
      <color rgb="FF0000E6"/>
      <name val="Arial"/>
      <family val="2"/>
    </font>
    <font>
      <sz val="10"/>
      <color rgb="FF84582C"/>
      <name val="Arial"/>
      <family val="2"/>
    </font>
    <font>
      <b/>
      <sz val="10"/>
      <color rgb="FF993366"/>
      <name val="Arial"/>
      <family val="2"/>
    </font>
    <font>
      <sz val="10"/>
      <color rgb="FF993366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rgb="FF2FB0F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EBFF"/>
        <bgColor indexed="64"/>
      </patternFill>
    </fill>
    <fill>
      <patternFill patternType="solid">
        <fgColor rgb="FFF5EADF"/>
        <bgColor indexed="64"/>
      </patternFill>
    </fill>
    <fill>
      <patternFill patternType="solid">
        <fgColor rgb="FFD1EDFF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EE1"/>
        <bgColor indexed="64"/>
      </patternFill>
    </fill>
    <fill>
      <patternFill patternType="solid">
        <fgColor rgb="FFD9EEF3"/>
        <bgColor indexed="64"/>
      </patternFill>
    </fill>
    <fill>
      <patternFill patternType="solid">
        <fgColor rgb="FFE1EDFF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F6E2E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29" borderId="0" applyNumberFormat="0" applyBorder="0" applyAlignment="0" applyProtection="0"/>
    <xf numFmtId="2" fontId="6" fillId="0" borderId="0">
      <alignment horizontal="left" vertical="top"/>
      <protection/>
    </xf>
    <xf numFmtId="1" fontId="7" fillId="0" borderId="0">
      <alignment horizontal="left" vertical="top"/>
      <protection/>
    </xf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 indent="2"/>
    </xf>
    <xf numFmtId="3" fontId="0" fillId="0" borderId="0" xfId="0" applyNumberFormat="1" applyAlignment="1">
      <alignment horizontal="right"/>
    </xf>
    <xf numFmtId="0" fontId="117" fillId="0" borderId="0" xfId="0" applyFont="1" applyAlignment="1">
      <alignment/>
    </xf>
    <xf numFmtId="0" fontId="0" fillId="0" borderId="0" xfId="0" applyFont="1" applyAlignment="1">
      <alignment horizontal="left" inden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0" fillId="0" borderId="10" xfId="0" applyFont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33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18" fillId="33" borderId="0" xfId="0" applyNumberFormat="1" applyFont="1" applyFill="1" applyAlignment="1">
      <alignment horizontal="right"/>
    </xf>
    <xf numFmtId="3" fontId="118" fillId="33" borderId="0" xfId="0" applyNumberFormat="1" applyFont="1" applyFill="1" applyAlignment="1">
      <alignment/>
    </xf>
    <xf numFmtId="3" fontId="0" fillId="33" borderId="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0" xfId="59">
      <alignment/>
      <protection/>
    </xf>
    <xf numFmtId="0" fontId="0" fillId="0" borderId="0" xfId="59" applyFill="1">
      <alignment/>
      <protection/>
    </xf>
    <xf numFmtId="0" fontId="0" fillId="0" borderId="0" xfId="59" applyFont="1">
      <alignment/>
      <protection/>
    </xf>
    <xf numFmtId="0" fontId="20" fillId="0" borderId="0" xfId="59" applyFont="1" applyFill="1" applyAlignment="1">
      <alignment horizontal="left"/>
      <protection/>
    </xf>
    <xf numFmtId="0" fontId="0" fillId="0" borderId="0" xfId="59" applyAlignment="1">
      <alignment horizontal="right"/>
      <protection/>
    </xf>
    <xf numFmtId="0" fontId="0" fillId="33" borderId="0" xfId="59" applyFill="1" applyBorder="1" applyAlignment="1">
      <alignment horizontal="right"/>
      <protection/>
    </xf>
    <xf numFmtId="0" fontId="0" fillId="0" borderId="0" xfId="59" applyBorder="1" applyAlignment="1">
      <alignment horizontal="center" vertical="center"/>
      <protection/>
    </xf>
    <xf numFmtId="0" fontId="0" fillId="33" borderId="0" xfId="59" applyFill="1" applyBorder="1">
      <alignment/>
      <protection/>
    </xf>
    <xf numFmtId="0" fontId="0" fillId="0" borderId="0" xfId="59" applyAlignment="1">
      <alignment horizontal="left" indent="1"/>
      <protection/>
    </xf>
    <xf numFmtId="0" fontId="0" fillId="33" borderId="0" xfId="59" applyFont="1" applyFill="1" applyBorder="1">
      <alignment/>
      <protection/>
    </xf>
    <xf numFmtId="0" fontId="16" fillId="33" borderId="11" xfId="0" applyFont="1" applyFill="1" applyBorder="1" applyAlignment="1">
      <alignment/>
    </xf>
    <xf numFmtId="3" fontId="14" fillId="0" borderId="0" xfId="0" applyNumberFormat="1" applyFont="1" applyAlignment="1">
      <alignment horizontal="right"/>
    </xf>
    <xf numFmtId="3" fontId="119" fillId="0" borderId="12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120" fillId="0" borderId="13" xfId="0" applyFont="1" applyBorder="1" applyAlignment="1">
      <alignment horizontal="center" vertical="center" wrapText="1"/>
    </xf>
    <xf numFmtId="0" fontId="121" fillId="0" borderId="0" xfId="0" applyFont="1" applyFill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118" fillId="33" borderId="14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 horizontal="right"/>
    </xf>
    <xf numFmtId="3" fontId="0" fillId="3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3" fontId="0" fillId="2" borderId="1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33" borderId="10" xfId="0" applyNumberFormat="1" applyFont="1" applyFill="1" applyBorder="1" applyAlignment="1">
      <alignment horizontal="right" indent="1"/>
    </xf>
    <xf numFmtId="3" fontId="0" fillId="33" borderId="0" xfId="0" applyNumberFormat="1" applyFont="1" applyFill="1" applyBorder="1" applyAlignment="1">
      <alignment/>
    </xf>
    <xf numFmtId="3" fontId="119" fillId="0" borderId="15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 horizontal="left"/>
    </xf>
    <xf numFmtId="3" fontId="29" fillId="0" borderId="0" xfId="0" applyNumberFormat="1" applyFont="1" applyAlignment="1">
      <alignment/>
    </xf>
    <xf numFmtId="3" fontId="0" fillId="33" borderId="11" xfId="0" applyNumberForma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3" fontId="122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5" fontId="23" fillId="0" borderId="0" xfId="59" applyNumberFormat="1" applyFont="1" applyAlignment="1">
      <alignment horizontal="center"/>
      <protection/>
    </xf>
    <xf numFmtId="0" fontId="0" fillId="0" borderId="10" xfId="59" applyBorder="1" applyAlignment="1">
      <alignment horizontal="center" vertical="center"/>
      <protection/>
    </xf>
    <xf numFmtId="0" fontId="0" fillId="0" borderId="10" xfId="59" applyBorder="1" applyAlignment="1">
      <alignment horizontal="center"/>
      <protection/>
    </xf>
    <xf numFmtId="0" fontId="0" fillId="0" borderId="10" xfId="59" applyBorder="1">
      <alignment/>
      <protection/>
    </xf>
    <xf numFmtId="0" fontId="2" fillId="0" borderId="0" xfId="59" applyFont="1">
      <alignment/>
      <protection/>
    </xf>
    <xf numFmtId="0" fontId="0" fillId="33" borderId="0" xfId="59" applyFill="1" applyAlignment="1">
      <alignment horizontal="left" indent="1"/>
      <protection/>
    </xf>
    <xf numFmtId="0" fontId="2" fillId="33" borderId="0" xfId="59" applyFont="1" applyFill="1" applyAlignment="1">
      <alignment horizontal="left" indent="1"/>
      <protection/>
    </xf>
    <xf numFmtId="0" fontId="0" fillId="33" borderId="0" xfId="59" applyFill="1">
      <alignment/>
      <protection/>
    </xf>
    <xf numFmtId="195" fontId="0" fillId="33" borderId="0" xfId="59" applyNumberFormat="1" applyFill="1" applyAlignment="1">
      <alignment horizontal="left" indent="1"/>
      <protection/>
    </xf>
    <xf numFmtId="0" fontId="123" fillId="33" borderId="0" xfId="59" applyFont="1" applyFill="1">
      <alignment/>
      <protection/>
    </xf>
    <xf numFmtId="0" fontId="124" fillId="0" borderId="0" xfId="59" applyFont="1">
      <alignment/>
      <protection/>
    </xf>
    <xf numFmtId="0" fontId="15" fillId="0" borderId="0" xfId="59" applyFont="1">
      <alignment/>
      <protection/>
    </xf>
    <xf numFmtId="0" fontId="0" fillId="33" borderId="0" xfId="59" applyFill="1" applyBorder="1" applyAlignment="1">
      <alignment horizontal="right" indent="1"/>
      <protection/>
    </xf>
    <xf numFmtId="0" fontId="3" fillId="33" borderId="0" xfId="59" applyFont="1" applyFill="1" applyBorder="1">
      <alignment/>
      <protection/>
    </xf>
    <xf numFmtId="0" fontId="0" fillId="33" borderId="0" xfId="59" applyFill="1" applyBorder="1" applyAlignment="1">
      <alignment vertical="center"/>
      <protection/>
    </xf>
    <xf numFmtId="0" fontId="125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0" fillId="33" borderId="0" xfId="59" applyFill="1" applyBorder="1" applyAlignment="1">
      <alignment horizontal="right" vertical="center" indent="1"/>
      <protection/>
    </xf>
    <xf numFmtId="0" fontId="21" fillId="33" borderId="0" xfId="59" applyFont="1" applyFill="1" applyBorder="1" applyAlignment="1">
      <alignment horizontal="right" wrapText="1"/>
      <protection/>
    </xf>
    <xf numFmtId="0" fontId="0" fillId="33" borderId="0" xfId="59" applyFill="1" applyBorder="1" applyAlignment="1">
      <alignment horizontal="right" wrapText="1"/>
      <protection/>
    </xf>
    <xf numFmtId="0" fontId="17" fillId="33" borderId="0" xfId="59" applyFont="1" applyFill="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0" xfId="59" applyFont="1" applyFill="1">
      <alignment/>
      <protection/>
    </xf>
    <xf numFmtId="0" fontId="2" fillId="33" borderId="10" xfId="59" applyFont="1" applyFill="1" applyBorder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ill="1" applyBorder="1" applyAlignment="1">
      <alignment horizontal="center" vertical="center"/>
    </xf>
    <xf numFmtId="3" fontId="118" fillId="33" borderId="14" xfId="0" applyNumberFormat="1" applyFont="1" applyFill="1" applyBorder="1" applyAlignment="1">
      <alignment horizontal="right"/>
    </xf>
    <xf numFmtId="0" fontId="126" fillId="33" borderId="10" xfId="59" applyFont="1" applyFill="1" applyBorder="1" applyAlignment="1">
      <alignment horizontal="center" vertical="center"/>
      <protection/>
    </xf>
    <xf numFmtId="0" fontId="127" fillId="0" borderId="0" xfId="59" applyFont="1">
      <alignment/>
      <protection/>
    </xf>
    <xf numFmtId="0" fontId="128" fillId="0" borderId="0" xfId="59" applyFont="1">
      <alignment/>
      <protection/>
    </xf>
    <xf numFmtId="0" fontId="129" fillId="0" borderId="0" xfId="59" applyFont="1">
      <alignment/>
      <protection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0" fillId="0" borderId="10" xfId="59" applyFont="1" applyBorder="1" applyAlignment="1">
      <alignment horizontal="center"/>
      <protection/>
    </xf>
    <xf numFmtId="0" fontId="0" fillId="34" borderId="18" xfId="59" applyFill="1" applyBorder="1">
      <alignment/>
      <protection/>
    </xf>
    <xf numFmtId="4" fontId="3" fillId="34" borderId="10" xfId="59" applyNumberFormat="1" applyFont="1" applyFill="1" applyBorder="1" applyAlignment="1">
      <alignment horizontal="right" indent="1"/>
      <protection/>
    </xf>
    <xf numFmtId="4" fontId="131" fillId="34" borderId="10" xfId="59" applyNumberFormat="1" applyFont="1" applyFill="1" applyBorder="1" applyAlignment="1">
      <alignment horizontal="right" indent="1"/>
      <protection/>
    </xf>
    <xf numFmtId="0" fontId="0" fillId="35" borderId="10" xfId="59" applyFill="1" applyBorder="1">
      <alignment/>
      <protection/>
    </xf>
    <xf numFmtId="0" fontId="130" fillId="35" borderId="11" xfId="59" applyFont="1" applyFill="1" applyBorder="1" applyAlignment="1">
      <alignment horizontal="right" indent="1"/>
      <protection/>
    </xf>
    <xf numFmtId="0" fontId="0" fillId="35" borderId="11" xfId="59" applyFill="1" applyBorder="1" applyAlignment="1">
      <alignment horizontal="right" indent="1"/>
      <protection/>
    </xf>
    <xf numFmtId="0" fontId="0" fillId="35" borderId="10" xfId="59" applyFill="1" applyBorder="1" applyAlignment="1">
      <alignment horizontal="right" indent="1"/>
      <protection/>
    </xf>
    <xf numFmtId="4" fontId="130" fillId="34" borderId="10" xfId="59" applyNumberFormat="1" applyFont="1" applyFill="1" applyBorder="1" applyAlignment="1">
      <alignment horizontal="right" indent="1"/>
      <protection/>
    </xf>
    <xf numFmtId="4" fontId="0" fillId="34" borderId="10" xfId="59" applyNumberFormat="1" applyFont="1" applyFill="1" applyBorder="1" applyAlignment="1">
      <alignment horizontal="right" indent="1"/>
      <protection/>
    </xf>
    <xf numFmtId="0" fontId="0" fillId="34" borderId="10" xfId="59" applyFont="1" applyFill="1" applyBorder="1">
      <alignment/>
      <protection/>
    </xf>
    <xf numFmtId="0" fontId="132" fillId="0" borderId="11" xfId="59" applyFont="1" applyFill="1" applyBorder="1">
      <alignment/>
      <protection/>
    </xf>
    <xf numFmtId="0" fontId="1" fillId="0" borderId="0" xfId="59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15" fillId="0" borderId="0" xfId="59" applyFont="1" applyFill="1" applyBorder="1" applyAlignment="1">
      <alignment horizontal="left" indent="1"/>
      <protection/>
    </xf>
    <xf numFmtId="0" fontId="133" fillId="0" borderId="11" xfId="59" applyFont="1" applyFill="1" applyBorder="1">
      <alignment/>
      <protection/>
    </xf>
    <xf numFmtId="0" fontId="134" fillId="0" borderId="11" xfId="59" applyFont="1" applyFill="1" applyBorder="1">
      <alignment/>
      <protection/>
    </xf>
    <xf numFmtId="0" fontId="0" fillId="0" borderId="11" xfId="59" applyFont="1" applyFill="1" applyBorder="1">
      <alignment/>
      <protection/>
    </xf>
    <xf numFmtId="0" fontId="39" fillId="0" borderId="11" xfId="59" applyFont="1" applyFill="1" applyBorder="1">
      <alignment/>
      <protection/>
    </xf>
    <xf numFmtId="0" fontId="135" fillId="0" borderId="11" xfId="59" applyFont="1" applyFill="1" applyBorder="1" applyAlignment="1">
      <alignment vertical="center"/>
      <protection/>
    </xf>
    <xf numFmtId="0" fontId="22" fillId="0" borderId="0" xfId="59" applyFont="1" applyFill="1" applyBorder="1">
      <alignment/>
      <protection/>
    </xf>
    <xf numFmtId="0" fontId="136" fillId="0" borderId="11" xfId="59" applyFont="1" applyFill="1" applyBorder="1" applyAlignment="1">
      <alignment horizontal="left" vertical="center" indent="1"/>
      <protection/>
    </xf>
    <xf numFmtId="0" fontId="137" fillId="0" borderId="11" xfId="59" applyFont="1" applyFill="1" applyBorder="1" applyAlignment="1">
      <alignment horizontal="left" vertical="center" indent="1"/>
      <protection/>
    </xf>
    <xf numFmtId="0" fontId="138" fillId="0" borderId="11" xfId="59" applyFont="1" applyFill="1" applyBorder="1" applyAlignment="1">
      <alignment horizontal="left" vertical="center" indent="1"/>
      <protection/>
    </xf>
    <xf numFmtId="0" fontId="2" fillId="36" borderId="0" xfId="59" applyFont="1" applyFill="1" applyBorder="1" applyAlignment="1">
      <alignment horizontal="center" vertical="center"/>
      <protection/>
    </xf>
    <xf numFmtId="0" fontId="2" fillId="36" borderId="0" xfId="59" applyFont="1" applyFill="1" applyBorder="1" applyAlignment="1">
      <alignment horizontal="center" vertical="center" wrapText="1"/>
      <protection/>
    </xf>
    <xf numFmtId="4" fontId="0" fillId="37" borderId="10" xfId="59" applyNumberFormat="1" applyFill="1" applyBorder="1" applyAlignment="1">
      <alignment horizontal="right" indent="1"/>
      <protection/>
    </xf>
    <xf numFmtId="4" fontId="2" fillId="37" borderId="10" xfId="59" applyNumberFormat="1" applyFont="1" applyFill="1" applyBorder="1" applyAlignment="1">
      <alignment horizontal="right" indent="1"/>
      <protection/>
    </xf>
    <xf numFmtId="0" fontId="0" fillId="38" borderId="10" xfId="59" applyFill="1" applyBorder="1">
      <alignment/>
      <protection/>
    </xf>
    <xf numFmtId="0" fontId="22" fillId="38" borderId="21" xfId="59" applyFont="1" applyFill="1" applyBorder="1">
      <alignment/>
      <protection/>
    </xf>
    <xf numFmtId="0" fontId="2" fillId="38" borderId="10" xfId="59" applyFont="1" applyFill="1" applyBorder="1" applyAlignment="1">
      <alignment horizontal="right" indent="1"/>
      <protection/>
    </xf>
    <xf numFmtId="0" fontId="0" fillId="38" borderId="10" xfId="59" applyFill="1" applyBorder="1" applyAlignment="1">
      <alignment horizontal="right" vertical="center" indent="1"/>
      <protection/>
    </xf>
    <xf numFmtId="4" fontId="2" fillId="38" borderId="10" xfId="59" applyNumberFormat="1" applyFont="1" applyFill="1" applyBorder="1" applyAlignment="1">
      <alignment horizontal="right" indent="1"/>
      <protection/>
    </xf>
    <xf numFmtId="0" fontId="139" fillId="0" borderId="11" xfId="59" applyFont="1" applyFill="1" applyBorder="1" applyAlignment="1">
      <alignment horizontal="left" vertical="center"/>
      <protection/>
    </xf>
    <xf numFmtId="0" fontId="139" fillId="0" borderId="0" xfId="59" applyFont="1" applyFill="1" applyBorder="1" applyAlignment="1">
      <alignment horizontal="left" vertical="center"/>
      <protection/>
    </xf>
    <xf numFmtId="0" fontId="140" fillId="0" borderId="0" xfId="59" applyFont="1">
      <alignment/>
      <protection/>
    </xf>
    <xf numFmtId="0" fontId="19" fillId="0" borderId="0" xfId="59" applyFont="1">
      <alignment/>
      <protection/>
    </xf>
    <xf numFmtId="195" fontId="141" fillId="0" borderId="0" xfId="59" applyNumberFormat="1" applyFont="1" applyFill="1" applyBorder="1" applyAlignment="1">
      <alignment horizontal="left"/>
      <protection/>
    </xf>
    <xf numFmtId="1" fontId="1" fillId="0" borderId="0" xfId="59" applyNumberFormat="1" applyFont="1" applyAlignment="1">
      <alignment/>
      <protection/>
    </xf>
    <xf numFmtId="0" fontId="0" fillId="0" borderId="0" xfId="59" applyAlignment="1">
      <alignment/>
      <protection/>
    </xf>
    <xf numFmtId="1" fontId="1" fillId="0" borderId="0" xfId="59" applyNumberFormat="1" applyFont="1" applyBorder="1" applyAlignment="1">
      <alignment/>
      <protection/>
    </xf>
    <xf numFmtId="194" fontId="1" fillId="0" borderId="0" xfId="59" applyNumberFormat="1" applyFont="1" applyBorder="1" applyAlignment="1">
      <alignment/>
      <protection/>
    </xf>
    <xf numFmtId="194" fontId="2" fillId="0" borderId="0" xfId="59" applyNumberFormat="1" applyFont="1" applyBorder="1" applyAlignment="1">
      <alignment/>
      <protection/>
    </xf>
    <xf numFmtId="4" fontId="1" fillId="0" borderId="0" xfId="59" applyNumberFormat="1" applyFont="1" applyBorder="1" applyAlignment="1">
      <alignment/>
      <protection/>
    </xf>
    <xf numFmtId="4" fontId="0" fillId="0" borderId="0" xfId="59" applyNumberFormat="1" applyBorder="1">
      <alignment/>
      <protection/>
    </xf>
    <xf numFmtId="1" fontId="0" fillId="0" borderId="0" xfId="59" applyNumberFormat="1">
      <alignment/>
      <protection/>
    </xf>
    <xf numFmtId="218" fontId="0" fillId="0" borderId="0" xfId="59" applyNumberFormat="1" applyBorder="1" applyAlignment="1">
      <alignment horizontal="right" indent="1"/>
      <protection/>
    </xf>
    <xf numFmtId="211" fontId="2" fillId="0" borderId="22" xfId="59" applyNumberFormat="1" applyFont="1" applyBorder="1" applyAlignment="1">
      <alignment/>
      <protection/>
    </xf>
    <xf numFmtId="1" fontId="1" fillId="0" borderId="22" xfId="59" applyNumberFormat="1" applyFont="1" applyBorder="1" applyAlignment="1">
      <alignment/>
      <protection/>
    </xf>
    <xf numFmtId="4" fontId="1" fillId="0" borderId="22" xfId="59" applyNumberFormat="1" applyFont="1" applyBorder="1" applyAlignment="1">
      <alignment/>
      <protection/>
    </xf>
    <xf numFmtId="4" fontId="0" fillId="0" borderId="22" xfId="59" applyNumberFormat="1" applyBorder="1">
      <alignment/>
      <protection/>
    </xf>
    <xf numFmtId="0" fontId="0" fillId="0" borderId="11" xfId="59" applyFont="1" applyBorder="1" applyAlignment="1">
      <alignment horizontal="left" wrapText="1" indent="1"/>
      <protection/>
    </xf>
    <xf numFmtId="3" fontId="0" fillId="33" borderId="23" xfId="59" applyNumberFormat="1" applyFill="1" applyBorder="1" applyAlignment="1">
      <alignment horizontal="right" vertical="center" indent="1"/>
      <protection/>
    </xf>
    <xf numFmtId="210" fontId="0" fillId="0" borderId="0" xfId="59" applyNumberFormat="1" applyBorder="1" applyAlignment="1">
      <alignment horizontal="right" vertical="center" indent="1"/>
      <protection/>
    </xf>
    <xf numFmtId="218" fontId="0" fillId="0" borderId="0" xfId="59" applyNumberFormat="1" applyBorder="1" applyAlignment="1">
      <alignment horizontal="right" vertical="center" indent="1"/>
      <protection/>
    </xf>
    <xf numFmtId="4" fontId="0" fillId="0" borderId="0" xfId="59" applyNumberFormat="1">
      <alignment/>
      <protection/>
    </xf>
    <xf numFmtId="0" fontId="16" fillId="33" borderId="11" xfId="59" applyFont="1" applyFill="1" applyBorder="1">
      <alignment/>
      <protection/>
    </xf>
    <xf numFmtId="1" fontId="0" fillId="0" borderId="0" xfId="59" applyNumberFormat="1" applyBorder="1">
      <alignment/>
      <protection/>
    </xf>
    <xf numFmtId="1" fontId="0" fillId="0" borderId="11" xfId="59" applyNumberFormat="1" applyBorder="1">
      <alignment/>
      <protection/>
    </xf>
    <xf numFmtId="0" fontId="0" fillId="0" borderId="11" xfId="59" applyFont="1" applyBorder="1" applyAlignment="1">
      <alignment horizontal="left" indent="1"/>
      <protection/>
    </xf>
    <xf numFmtId="211" fontId="0" fillId="0" borderId="10" xfId="59" applyNumberFormat="1" applyBorder="1" applyAlignment="1">
      <alignment horizontal="right" indent="1"/>
      <protection/>
    </xf>
    <xf numFmtId="210" fontId="0" fillId="0" borderId="0" xfId="59" applyNumberFormat="1" applyBorder="1" applyAlignment="1">
      <alignment horizontal="right" indent="1"/>
      <protection/>
    </xf>
    <xf numFmtId="4" fontId="0" fillId="0" borderId="24" xfId="59" applyNumberFormat="1" applyBorder="1" applyAlignment="1">
      <alignment horizontal="right" indent="1"/>
      <protection/>
    </xf>
    <xf numFmtId="211" fontId="0" fillId="0" borderId="0" xfId="59" applyNumberFormat="1" applyBorder="1" applyAlignment="1">
      <alignment horizontal="right" indent="1"/>
      <protection/>
    </xf>
    <xf numFmtId="1" fontId="0" fillId="0" borderId="0" xfId="59" applyNumberFormat="1" applyBorder="1" applyAlignment="1">
      <alignment horizontal="right" indent="1"/>
      <protection/>
    </xf>
    <xf numFmtId="4" fontId="0" fillId="0" borderId="0" xfId="59" applyNumberFormat="1" applyBorder="1" applyAlignment="1">
      <alignment horizontal="right" indent="1"/>
      <protection/>
    </xf>
    <xf numFmtId="0" fontId="0" fillId="0" borderId="10" xfId="59" applyFont="1" applyBorder="1" applyAlignment="1">
      <alignment horizontal="left" indent="1"/>
      <protection/>
    </xf>
    <xf numFmtId="1" fontId="0" fillId="0" borderId="25" xfId="59" applyNumberFormat="1" applyBorder="1">
      <alignment/>
      <protection/>
    </xf>
    <xf numFmtId="211" fontId="0" fillId="0" borderId="22" xfId="59" applyNumberFormat="1" applyBorder="1">
      <alignment/>
      <protection/>
    </xf>
    <xf numFmtId="1" fontId="0" fillId="0" borderId="22" xfId="59" applyNumberFormat="1" applyBorder="1">
      <alignment/>
      <protection/>
    </xf>
    <xf numFmtId="211" fontId="0" fillId="0" borderId="0" xfId="59" applyNumberFormat="1" applyFill="1">
      <alignment/>
      <protection/>
    </xf>
    <xf numFmtId="1" fontId="0" fillId="0" borderId="0" xfId="59" applyNumberFormat="1" applyFill="1">
      <alignment/>
      <protection/>
    </xf>
    <xf numFmtId="2" fontId="0" fillId="0" borderId="0" xfId="59" applyNumberFormat="1" applyFill="1">
      <alignment/>
      <protection/>
    </xf>
    <xf numFmtId="2" fontId="0" fillId="0" borderId="0" xfId="59" applyNumberFormat="1" applyBorder="1" applyAlignment="1">
      <alignment horizontal="left"/>
      <protection/>
    </xf>
    <xf numFmtId="2" fontId="0" fillId="0" borderId="0" xfId="59" applyNumberFormat="1" applyAlignment="1">
      <alignment horizontal="right" indent="1"/>
      <protection/>
    </xf>
    <xf numFmtId="211" fontId="0" fillId="0" borderId="0" xfId="59" applyNumberFormat="1" applyFont="1">
      <alignment/>
      <protection/>
    </xf>
    <xf numFmtId="211" fontId="0" fillId="0" borderId="0" xfId="59" applyNumberFormat="1" applyAlignment="1">
      <alignment horizontal="left"/>
      <protection/>
    </xf>
    <xf numFmtId="0" fontId="0" fillId="0" borderId="0" xfId="59" applyAlignment="1">
      <alignment horizontal="left"/>
      <protection/>
    </xf>
    <xf numFmtId="9" fontId="0" fillId="0" borderId="0" xfId="59" applyNumberFormat="1" applyFill="1" applyAlignment="1">
      <alignment horizontal="left" indent="1"/>
      <protection/>
    </xf>
    <xf numFmtId="2" fontId="0" fillId="0" borderId="0" xfId="59" applyNumberFormat="1" applyAlignment="1">
      <alignment horizontal="left"/>
      <protection/>
    </xf>
    <xf numFmtId="2" fontId="0" fillId="0" borderId="0" xfId="59" applyNumberFormat="1" applyAlignment="1">
      <alignment horizontal="left" indent="1"/>
      <protection/>
    </xf>
    <xf numFmtId="49" fontId="0" fillId="0" borderId="0" xfId="59" applyNumberFormat="1" applyBorder="1" applyAlignment="1">
      <alignment horizontal="left" indent="1"/>
      <protection/>
    </xf>
    <xf numFmtId="1" fontId="0" fillId="0" borderId="0" xfId="59" applyNumberFormat="1" applyFont="1" applyAlignment="1">
      <alignment horizontal="right" indent="1"/>
      <protection/>
    </xf>
    <xf numFmtId="1" fontId="0" fillId="0" borderId="0" xfId="59" applyNumberFormat="1" applyAlignment="1">
      <alignment horizontal="left"/>
      <protection/>
    </xf>
    <xf numFmtId="187" fontId="0" fillId="0" borderId="0" xfId="59" applyNumberFormat="1" applyFill="1" applyAlignment="1">
      <alignment horizontal="left" indent="1"/>
      <protection/>
    </xf>
    <xf numFmtId="10" fontId="0" fillId="33" borderId="0" xfId="59" applyNumberFormat="1" applyFont="1" applyFill="1" applyAlignment="1">
      <alignment horizontal="right" indent="1"/>
      <protection/>
    </xf>
    <xf numFmtId="1" fontId="0" fillId="0" borderId="0" xfId="59" applyNumberFormat="1" applyAlignment="1">
      <alignment horizontal="right" indent="1"/>
      <protection/>
    </xf>
    <xf numFmtId="10" fontId="0" fillId="0" borderId="0" xfId="59" applyNumberFormat="1" applyFont="1" applyFill="1" applyAlignment="1">
      <alignment horizontal="right" indent="1"/>
      <protection/>
    </xf>
    <xf numFmtId="1" fontId="0" fillId="0" borderId="0" xfId="59" applyNumberFormat="1" applyBorder="1" applyAlignment="1">
      <alignment horizontal="left"/>
      <protection/>
    </xf>
    <xf numFmtId="2" fontId="0" fillId="0" borderId="0" xfId="59" applyNumberFormat="1" applyFont="1" applyAlignment="1">
      <alignment horizontal="left"/>
      <protection/>
    </xf>
    <xf numFmtId="202" fontId="0" fillId="0" borderId="0" xfId="59" applyNumberFormat="1" applyFont="1" applyAlignment="1">
      <alignment horizontal="right" indent="1"/>
      <protection/>
    </xf>
    <xf numFmtId="0" fontId="0" fillId="0" borderId="0" xfId="59" applyFont="1" applyAlignment="1">
      <alignment horizontal="left"/>
      <protection/>
    </xf>
    <xf numFmtId="187" fontId="0" fillId="0" borderId="0" xfId="59" applyNumberFormat="1" applyAlignment="1">
      <alignment horizontal="right" indent="1"/>
      <protection/>
    </xf>
    <xf numFmtId="1" fontId="0" fillId="0" borderId="0" xfId="59" applyNumberFormat="1" applyAlignment="1">
      <alignment horizontal="left" indent="1"/>
      <protection/>
    </xf>
    <xf numFmtId="0" fontId="0" fillId="0" borderId="0" xfId="59" applyFont="1" applyAlignment="1">
      <alignment/>
      <protection/>
    </xf>
    <xf numFmtId="211" fontId="0" fillId="0" borderId="0" xfId="59" applyNumberFormat="1">
      <alignment/>
      <protection/>
    </xf>
    <xf numFmtId="3" fontId="19" fillId="0" borderId="0" xfId="59" applyNumberFormat="1" applyFont="1" applyFill="1" applyAlignment="1">
      <alignment vertical="top"/>
      <protection/>
    </xf>
    <xf numFmtId="211" fontId="2" fillId="0" borderId="18" xfId="0" applyNumberFormat="1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4" fontId="142" fillId="0" borderId="18" xfId="0" applyNumberFormat="1" applyFont="1" applyFill="1" applyBorder="1" applyAlignment="1">
      <alignment horizontal="center"/>
    </xf>
    <xf numFmtId="211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1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11" fontId="13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142" fillId="0" borderId="19" xfId="0" applyNumberFormat="1" applyFont="1" applyFill="1" applyBorder="1" applyAlignment="1">
      <alignment horizontal="center"/>
    </xf>
    <xf numFmtId="0" fontId="118" fillId="0" borderId="0" xfId="0" applyFont="1" applyFill="1" applyAlignment="1">
      <alignment horizontal="left" indent="1"/>
    </xf>
    <xf numFmtId="3" fontId="0" fillId="0" borderId="11" xfId="59" applyNumberFormat="1" applyBorder="1" applyAlignment="1">
      <alignment horizontal="right" indent="1"/>
      <protection/>
    </xf>
    <xf numFmtId="3" fontId="0" fillId="0" borderId="0" xfId="59" applyNumberFormat="1" applyBorder="1" applyAlignment="1">
      <alignment horizontal="right" indent="1"/>
      <protection/>
    </xf>
    <xf numFmtId="3" fontId="0" fillId="0" borderId="24" xfId="59" applyNumberFormat="1" applyBorder="1" applyAlignment="1">
      <alignment horizontal="right" indent="1"/>
      <protection/>
    </xf>
    <xf numFmtId="3" fontId="0" fillId="0" borderId="22" xfId="59" applyNumberFormat="1" applyBorder="1">
      <alignment/>
      <protection/>
    </xf>
    <xf numFmtId="4" fontId="0" fillId="0" borderId="22" xfId="59" applyNumberFormat="1" applyBorder="1" applyAlignment="1">
      <alignment horizontal="right" indent="1"/>
      <protection/>
    </xf>
    <xf numFmtId="4" fontId="0" fillId="0" borderId="0" xfId="59" applyNumberFormat="1" applyAlignment="1">
      <alignment horizontal="right" indent="1"/>
      <protection/>
    </xf>
    <xf numFmtId="4" fontId="0" fillId="0" borderId="11" xfId="59" applyNumberFormat="1" applyBorder="1" applyAlignment="1">
      <alignment horizontal="right" indent="1"/>
      <protection/>
    </xf>
    <xf numFmtId="2" fontId="13" fillId="0" borderId="13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13" fillId="0" borderId="19" xfId="0" applyNumberFormat="1" applyFont="1" applyFill="1" applyBorder="1" applyAlignment="1">
      <alignment horizontal="center"/>
    </xf>
    <xf numFmtId="4" fontId="0" fillId="0" borderId="0" xfId="59" applyNumberFormat="1" applyAlignment="1">
      <alignment/>
      <protection/>
    </xf>
    <xf numFmtId="0" fontId="143" fillId="0" borderId="10" xfId="59" applyFont="1" applyBorder="1" applyAlignment="1">
      <alignment horizontal="center"/>
      <protection/>
    </xf>
    <xf numFmtId="0" fontId="143" fillId="35" borderId="10" xfId="59" applyFont="1" applyFill="1" applyBorder="1" applyAlignment="1">
      <alignment horizontal="right" indent="1"/>
      <protection/>
    </xf>
    <xf numFmtId="4" fontId="143" fillId="34" borderId="10" xfId="59" applyNumberFormat="1" applyFont="1" applyFill="1" applyBorder="1" applyAlignment="1">
      <alignment horizontal="right" indent="1"/>
      <protection/>
    </xf>
    <xf numFmtId="0" fontId="143" fillId="35" borderId="11" xfId="59" applyFont="1" applyFill="1" applyBorder="1" applyAlignment="1">
      <alignment horizontal="right" indent="1"/>
      <protection/>
    </xf>
    <xf numFmtId="4" fontId="143" fillId="37" borderId="10" xfId="59" applyNumberFormat="1" applyFont="1" applyFill="1" applyBorder="1" applyAlignment="1">
      <alignment horizontal="right" indent="1"/>
      <protection/>
    </xf>
    <xf numFmtId="4" fontId="144" fillId="37" borderId="10" xfId="59" applyNumberFormat="1" applyFont="1" applyFill="1" applyBorder="1" applyAlignment="1">
      <alignment horizontal="right" indent="1"/>
      <protection/>
    </xf>
    <xf numFmtId="0" fontId="2" fillId="33" borderId="18" xfId="59" applyFont="1" applyFill="1" applyBorder="1" applyAlignment="1">
      <alignment horizontal="center" vertical="center"/>
      <protection/>
    </xf>
    <xf numFmtId="0" fontId="2" fillId="33" borderId="10" xfId="59" applyFont="1" applyFill="1" applyBorder="1" applyAlignment="1">
      <alignment horizontal="center" vertical="center"/>
      <protection/>
    </xf>
    <xf numFmtId="0" fontId="0" fillId="33" borderId="10" xfId="59" applyFill="1" applyBorder="1">
      <alignment/>
      <protection/>
    </xf>
    <xf numFmtId="2" fontId="0" fillId="33" borderId="10" xfId="59" applyNumberFormat="1" applyFill="1" applyBorder="1">
      <alignment/>
      <protection/>
    </xf>
    <xf numFmtId="0" fontId="0" fillId="33" borderId="10" xfId="59" applyFont="1" applyFill="1" applyBorder="1">
      <alignment/>
      <protection/>
    </xf>
    <xf numFmtId="0" fontId="0" fillId="0" borderId="10" xfId="59" applyFont="1" applyBorder="1">
      <alignment/>
      <protection/>
    </xf>
    <xf numFmtId="0" fontId="2" fillId="33" borderId="19" xfId="59" applyFont="1" applyFill="1" applyBorder="1" applyAlignment="1">
      <alignment horizontal="center" vertical="center"/>
      <protection/>
    </xf>
    <xf numFmtId="2" fontId="0" fillId="33" borderId="10" xfId="59" applyNumberFormat="1" applyFill="1" applyBorder="1" applyAlignment="1">
      <alignment horizontal="right" indent="1"/>
      <protection/>
    </xf>
    <xf numFmtId="0" fontId="0" fillId="33" borderId="10" xfId="59" applyFont="1" applyFill="1" applyBorder="1" applyAlignment="1">
      <alignment horizontal="right" indent="1"/>
      <protection/>
    </xf>
    <xf numFmtId="4" fontId="0" fillId="39" borderId="10" xfId="59" applyNumberFormat="1" applyFill="1" applyBorder="1" applyAlignment="1">
      <alignment horizontal="right" indent="1"/>
      <protection/>
    </xf>
    <xf numFmtId="195" fontId="15" fillId="0" borderId="0" xfId="59" applyNumberFormat="1" applyFont="1" applyFill="1" applyBorder="1" applyAlignment="1">
      <alignment horizontal="left"/>
      <protection/>
    </xf>
    <xf numFmtId="195" fontId="0" fillId="0" borderId="0" xfId="59" applyNumberFormat="1" applyFont="1" applyFill="1" applyBorder="1" applyAlignment="1">
      <alignment horizontal="left" indent="1"/>
      <protection/>
    </xf>
    <xf numFmtId="3" fontId="19" fillId="0" borderId="11" xfId="0" applyNumberFormat="1" applyFont="1" applyFill="1" applyBorder="1" applyAlignment="1">
      <alignment vertical="top"/>
    </xf>
    <xf numFmtId="4" fontId="0" fillId="39" borderId="11" xfId="59" applyNumberFormat="1" applyFill="1" applyBorder="1" applyAlignment="1">
      <alignment horizontal="right" indent="1"/>
      <protection/>
    </xf>
    <xf numFmtId="2" fontId="2" fillId="0" borderId="18" xfId="0" applyNumberFormat="1" applyFont="1" applyFill="1" applyBorder="1" applyAlignment="1">
      <alignment horizontal="center"/>
    </xf>
    <xf numFmtId="0" fontId="2" fillId="0" borderId="18" xfId="59" applyFont="1" applyBorder="1" applyAlignment="1">
      <alignment horizontal="center"/>
      <protection/>
    </xf>
    <xf numFmtId="4" fontId="2" fillId="0" borderId="18" xfId="59" applyNumberFormat="1" applyFont="1" applyFill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2" fontId="13" fillId="0" borderId="10" xfId="59" applyNumberFormat="1" applyFont="1" applyFill="1" applyBorder="1" applyAlignment="1">
      <alignment horizontal="center"/>
      <protection/>
    </xf>
    <xf numFmtId="4" fontId="13" fillId="0" borderId="10" xfId="59" applyNumberFormat="1" applyFont="1" applyFill="1" applyBorder="1" applyAlignment="1">
      <alignment horizontal="center"/>
      <protection/>
    </xf>
    <xf numFmtId="4" fontId="2" fillId="0" borderId="10" xfId="59" applyNumberFormat="1" applyFont="1" applyBorder="1" applyAlignment="1">
      <alignment horizontal="center"/>
      <protection/>
    </xf>
    <xf numFmtId="3" fontId="2" fillId="0" borderId="10" xfId="59" applyNumberFormat="1" applyFont="1" applyBorder="1" applyAlignment="1">
      <alignment horizontal="center"/>
      <protection/>
    </xf>
    <xf numFmtId="4" fontId="2" fillId="0" borderId="10" xfId="59" applyNumberFormat="1" applyFont="1" applyFill="1" applyBorder="1" applyAlignment="1">
      <alignment horizontal="center"/>
      <protection/>
    </xf>
    <xf numFmtId="3" fontId="2" fillId="0" borderId="0" xfId="59" applyNumberFormat="1" applyFont="1" applyBorder="1" applyAlignment="1">
      <alignment horizontal="center"/>
      <protection/>
    </xf>
    <xf numFmtId="0" fontId="121" fillId="0" borderId="18" xfId="59" applyFont="1" applyBorder="1" applyAlignment="1">
      <alignment horizontal="center" vertical="center" wrapText="1"/>
      <protection/>
    </xf>
    <xf numFmtId="3" fontId="0" fillId="0" borderId="0" xfId="59" applyNumberFormat="1" applyAlignment="1">
      <alignment horizontal="right" indent="1"/>
      <protection/>
    </xf>
    <xf numFmtId="0" fontId="0" fillId="40" borderId="18" xfId="59" applyFill="1" applyBorder="1">
      <alignment/>
      <protection/>
    </xf>
    <xf numFmtId="0" fontId="145" fillId="33" borderId="10" xfId="59" applyFont="1" applyFill="1" applyBorder="1" applyAlignment="1">
      <alignment horizontal="center" vertical="center"/>
      <protection/>
    </xf>
    <xf numFmtId="0" fontId="0" fillId="41" borderId="21" xfId="59" applyFill="1" applyBorder="1">
      <alignment/>
      <protection/>
    </xf>
    <xf numFmtId="4" fontId="0" fillId="41" borderId="10" xfId="59" applyNumberFormat="1" applyFill="1" applyBorder="1" applyAlignment="1">
      <alignment horizontal="right" indent="1"/>
      <protection/>
    </xf>
    <xf numFmtId="4" fontId="2" fillId="41" borderId="10" xfId="59" applyNumberFormat="1" applyFont="1" applyFill="1" applyBorder="1" applyAlignment="1">
      <alignment horizontal="right" indent="1"/>
      <protection/>
    </xf>
    <xf numFmtId="0" fontId="146" fillId="42" borderId="18" xfId="59" applyFont="1" applyFill="1" applyBorder="1">
      <alignment/>
      <protection/>
    </xf>
    <xf numFmtId="0" fontId="0" fillId="42" borderId="10" xfId="59" applyFill="1" applyBorder="1" applyAlignment="1">
      <alignment horizontal="right" indent="1"/>
      <protection/>
    </xf>
    <xf numFmtId="0" fontId="130" fillId="42" borderId="10" xfId="59" applyFont="1" applyFill="1" applyBorder="1" applyAlignment="1">
      <alignment horizontal="right" indent="1"/>
      <protection/>
    </xf>
    <xf numFmtId="0" fontId="143" fillId="42" borderId="10" xfId="59" applyFont="1" applyFill="1" applyBorder="1" applyAlignment="1">
      <alignment horizontal="right" indent="1"/>
      <protection/>
    </xf>
    <xf numFmtId="0" fontId="147" fillId="43" borderId="18" xfId="59" applyFont="1" applyFill="1" applyBorder="1">
      <alignment/>
      <protection/>
    </xf>
    <xf numFmtId="4" fontId="147" fillId="43" borderId="10" xfId="59" applyNumberFormat="1" applyFont="1" applyFill="1" applyBorder="1" applyAlignment="1">
      <alignment horizontal="right" indent="1"/>
      <protection/>
    </xf>
    <xf numFmtId="0" fontId="147" fillId="43" borderId="10" xfId="59" applyFont="1" applyFill="1" applyBorder="1">
      <alignment/>
      <protection/>
    </xf>
    <xf numFmtId="4" fontId="0" fillId="43" borderId="10" xfId="59" applyNumberFormat="1" applyFont="1" applyFill="1" applyBorder="1" applyAlignment="1">
      <alignment horizontal="right" indent="1"/>
      <protection/>
    </xf>
    <xf numFmtId="0" fontId="0" fillId="43" borderId="10" xfId="59" applyFont="1" applyFill="1" applyBorder="1">
      <alignment/>
      <protection/>
    </xf>
    <xf numFmtId="4" fontId="130" fillId="43" borderId="10" xfId="59" applyNumberFormat="1" applyFont="1" applyFill="1" applyBorder="1" applyAlignment="1">
      <alignment horizontal="right" indent="1"/>
      <protection/>
    </xf>
    <xf numFmtId="4" fontId="143" fillId="43" borderId="10" xfId="59" applyNumberFormat="1" applyFont="1" applyFill="1" applyBorder="1" applyAlignment="1">
      <alignment horizontal="right" indent="1"/>
      <protection/>
    </xf>
    <xf numFmtId="4" fontId="131" fillId="43" borderId="10" xfId="59" applyNumberFormat="1" applyFont="1" applyFill="1" applyBorder="1" applyAlignment="1">
      <alignment horizontal="right" indent="1"/>
      <protection/>
    </xf>
    <xf numFmtId="4" fontId="3" fillId="43" borderId="10" xfId="59" applyNumberFormat="1" applyFont="1" applyFill="1" applyBorder="1" applyAlignment="1">
      <alignment horizontal="right" indent="1"/>
      <protection/>
    </xf>
    <xf numFmtId="4" fontId="126" fillId="37" borderId="10" xfId="59" applyNumberFormat="1" applyFont="1" applyFill="1" applyBorder="1" applyAlignment="1">
      <alignment horizontal="right" indent="1"/>
      <protection/>
    </xf>
    <xf numFmtId="4" fontId="144" fillId="41" borderId="10" xfId="59" applyNumberFormat="1" applyFont="1" applyFill="1" applyBorder="1" applyAlignment="1">
      <alignment horizontal="right" indent="1"/>
      <protection/>
    </xf>
    <xf numFmtId="4" fontId="143" fillId="41" borderId="10" xfId="59" applyNumberFormat="1" applyFont="1" applyFill="1" applyBorder="1" applyAlignment="1">
      <alignment horizontal="right" indent="1"/>
      <protection/>
    </xf>
    <xf numFmtId="4" fontId="145" fillId="41" borderId="10" xfId="59" applyNumberFormat="1" applyFont="1" applyFill="1" applyBorder="1" applyAlignment="1">
      <alignment horizontal="right" indent="1"/>
      <protection/>
    </xf>
    <xf numFmtId="0" fontId="118" fillId="44" borderId="21" xfId="59" applyFont="1" applyFill="1" applyBorder="1">
      <alignment/>
      <protection/>
    </xf>
    <xf numFmtId="4" fontId="118" fillId="44" borderId="10" xfId="59" applyNumberFormat="1" applyFont="1" applyFill="1" applyBorder="1" applyAlignment="1">
      <alignment horizontal="right" indent="1"/>
      <protection/>
    </xf>
    <xf numFmtId="4" fontId="148" fillId="44" borderId="10" xfId="59" applyNumberFormat="1" applyFont="1" applyFill="1" applyBorder="1" applyAlignment="1">
      <alignment horizontal="right" indent="1"/>
      <protection/>
    </xf>
    <xf numFmtId="0" fontId="0" fillId="45" borderId="18" xfId="59" applyFill="1" applyBorder="1">
      <alignment/>
      <protection/>
    </xf>
    <xf numFmtId="4" fontId="0" fillId="45" borderId="10" xfId="59" applyNumberFormat="1" applyFill="1" applyBorder="1" applyAlignment="1">
      <alignment horizontal="right" indent="1"/>
      <protection/>
    </xf>
    <xf numFmtId="4" fontId="131" fillId="45" borderId="10" xfId="59" applyNumberFormat="1" applyFont="1" applyFill="1" applyBorder="1" applyAlignment="1">
      <alignment horizontal="right" indent="1"/>
      <protection/>
    </xf>
    <xf numFmtId="4" fontId="132" fillId="45" borderId="10" xfId="59" applyNumberFormat="1" applyFont="1" applyFill="1" applyBorder="1" applyAlignment="1">
      <alignment horizontal="right" indent="1"/>
      <protection/>
    </xf>
    <xf numFmtId="3" fontId="0" fillId="0" borderId="10" xfId="59" applyNumberFormat="1" applyBorder="1" applyAlignment="1">
      <alignment horizontal="right" indent="1"/>
      <protection/>
    </xf>
    <xf numFmtId="0" fontId="0" fillId="0" borderId="10" xfId="0" applyFont="1" applyBorder="1" applyAlignment="1">
      <alignment horizontal="center" vertical="center" wrapText="1"/>
    </xf>
    <xf numFmtId="0" fontId="149" fillId="0" borderId="10" xfId="0" applyFont="1" applyBorder="1" applyAlignment="1">
      <alignment horizontal="center" vertical="center" wrapText="1"/>
    </xf>
    <xf numFmtId="2" fontId="2" fillId="0" borderId="18" xfId="59" applyNumberFormat="1" applyFont="1" applyFill="1" applyBorder="1" applyAlignment="1">
      <alignment horizontal="center" vertical="center"/>
      <protection/>
    </xf>
    <xf numFmtId="2" fontId="2" fillId="0" borderId="10" xfId="59" applyNumberFormat="1" applyFont="1" applyFill="1" applyBorder="1" applyAlignment="1">
      <alignment horizontal="center" vertical="center"/>
      <protection/>
    </xf>
    <xf numFmtId="2" fontId="2" fillId="0" borderId="19" xfId="59" applyNumberFormat="1" applyFont="1" applyFill="1" applyBorder="1" applyAlignment="1">
      <alignment horizontal="center" vertical="center"/>
      <protection/>
    </xf>
    <xf numFmtId="218" fontId="0" fillId="0" borderId="10" xfId="59" applyNumberFormat="1" applyBorder="1" applyAlignment="1">
      <alignment horizontal="right" indent="1"/>
      <protection/>
    </xf>
    <xf numFmtId="0" fontId="0" fillId="0" borderId="0" xfId="0" applyFont="1" applyAlignment="1">
      <alignment horizontal="right" indent="1"/>
    </xf>
    <xf numFmtId="1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3" fontId="0" fillId="0" borderId="0" xfId="59" applyNumberFormat="1" applyFont="1" applyAlignment="1">
      <alignment horizontal="right" indent="1"/>
      <protection/>
    </xf>
    <xf numFmtId="4" fontId="0" fillId="0" borderId="0" xfId="59" applyNumberFormat="1" applyAlignment="1">
      <alignment horizontal="left" indent="1"/>
      <protection/>
    </xf>
    <xf numFmtId="3" fontId="0" fillId="0" borderId="0" xfId="59" applyNumberFormat="1" applyAlignment="1">
      <alignment horizontal="left"/>
      <protection/>
    </xf>
    <xf numFmtId="3" fontId="0" fillId="0" borderId="10" xfId="59" applyNumberFormat="1" applyFont="1" applyFill="1" applyBorder="1" applyAlignment="1">
      <alignment horizontal="center" vertical="center"/>
      <protection/>
    </xf>
    <xf numFmtId="1" fontId="0" fillId="0" borderId="0" xfId="59" applyNumberFormat="1" applyFont="1" applyBorder="1">
      <alignment/>
      <protection/>
    </xf>
    <xf numFmtId="167" fontId="0" fillId="0" borderId="0" xfId="59" applyNumberFormat="1" applyAlignment="1">
      <alignment horizontal="left"/>
      <protection/>
    </xf>
    <xf numFmtId="166" fontId="0" fillId="0" borderId="0" xfId="59" applyNumberFormat="1" applyAlignment="1">
      <alignment horizontal="left"/>
      <protection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" fontId="13" fillId="0" borderId="21" xfId="59" applyNumberFormat="1" applyFont="1" applyFill="1" applyBorder="1" applyAlignment="1">
      <alignment horizontal="center"/>
      <protection/>
    </xf>
    <xf numFmtId="4" fontId="20" fillId="0" borderId="24" xfId="59" applyNumberFormat="1" applyFont="1" applyFill="1" applyBorder="1" applyAlignment="1">
      <alignment horizontal="right" vertical="center" indent="1"/>
      <protection/>
    </xf>
    <xf numFmtId="1" fontId="0" fillId="0" borderId="26" xfId="59" applyNumberFormat="1" applyBorder="1">
      <alignment/>
      <protection/>
    </xf>
    <xf numFmtId="218" fontId="0" fillId="0" borderId="23" xfId="59" applyNumberFormat="1" applyBorder="1" applyAlignment="1">
      <alignment horizontal="right" vertical="center" indent="1"/>
      <protection/>
    </xf>
    <xf numFmtId="3" fontId="2" fillId="0" borderId="23" xfId="59" applyNumberFormat="1" applyFont="1" applyBorder="1" applyAlignment="1">
      <alignment horizontal="center"/>
      <protection/>
    </xf>
    <xf numFmtId="0" fontId="0" fillId="0" borderId="0" xfId="0" applyFont="1" applyFill="1" applyAlignment="1">
      <alignment horizontal="left" indent="1"/>
    </xf>
    <xf numFmtId="10" fontId="0" fillId="0" borderId="0" xfId="59" applyNumberFormat="1" applyBorder="1" applyAlignment="1">
      <alignment horizontal="right" indent="1"/>
      <protection/>
    </xf>
    <xf numFmtId="187" fontId="1" fillId="0" borderId="0" xfId="59" applyNumberFormat="1" applyFont="1" applyBorder="1" applyAlignment="1">
      <alignment/>
      <protection/>
    </xf>
    <xf numFmtId="187" fontId="1" fillId="0" borderId="22" xfId="59" applyNumberFormat="1" applyFont="1" applyBorder="1" applyAlignment="1">
      <alignment/>
      <protection/>
    </xf>
    <xf numFmtId="187" fontId="142" fillId="0" borderId="18" xfId="0" applyNumberFormat="1" applyFont="1" applyFill="1" applyBorder="1" applyAlignment="1">
      <alignment horizontal="center"/>
    </xf>
    <xf numFmtId="187" fontId="2" fillId="0" borderId="10" xfId="0" applyNumberFormat="1" applyFont="1" applyFill="1" applyBorder="1" applyAlignment="1">
      <alignment horizontal="center" vertical="center"/>
    </xf>
    <xf numFmtId="187" fontId="142" fillId="0" borderId="10" xfId="0" applyNumberFormat="1" applyFont="1" applyFill="1" applyBorder="1" applyAlignment="1">
      <alignment horizontal="center"/>
    </xf>
    <xf numFmtId="187" fontId="142" fillId="0" borderId="19" xfId="0" applyNumberFormat="1" applyFont="1" applyFill="1" applyBorder="1" applyAlignment="1">
      <alignment horizontal="center"/>
    </xf>
    <xf numFmtId="187" fontId="0" fillId="0" borderId="0" xfId="59" applyNumberFormat="1" applyBorder="1" applyAlignment="1">
      <alignment horizontal="right" vertical="center" indent="1"/>
      <protection/>
    </xf>
    <xf numFmtId="187" fontId="0" fillId="0" borderId="0" xfId="59" applyNumberFormat="1" applyBorder="1">
      <alignment/>
      <protection/>
    </xf>
    <xf numFmtId="187" fontId="0" fillId="0" borderId="27" xfId="59" applyNumberFormat="1" applyBorder="1" applyAlignment="1">
      <alignment horizontal="right" indent="1"/>
      <protection/>
    </xf>
    <xf numFmtId="187" fontId="0" fillId="0" borderId="0" xfId="59" applyNumberFormat="1" applyBorder="1" applyAlignment="1">
      <alignment horizontal="right" indent="1"/>
      <protection/>
    </xf>
    <xf numFmtId="187" fontId="0" fillId="0" borderId="22" xfId="59" applyNumberFormat="1" applyBorder="1">
      <alignment/>
      <protection/>
    </xf>
    <xf numFmtId="187" fontId="0" fillId="0" borderId="0" xfId="59" applyNumberFormat="1">
      <alignment/>
      <protection/>
    </xf>
    <xf numFmtId="187" fontId="0" fillId="0" borderId="0" xfId="59" applyNumberFormat="1" applyAlignment="1">
      <alignment/>
      <protection/>
    </xf>
    <xf numFmtId="187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1" fontId="13" fillId="0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4" fillId="0" borderId="0" xfId="0" applyNumberFormat="1" applyFont="1" applyAlignment="1">
      <alignment horizontal="right"/>
    </xf>
    <xf numFmtId="0" fontId="150" fillId="33" borderId="18" xfId="0" applyFont="1" applyFill="1" applyBorder="1" applyAlignment="1">
      <alignment horizontal="right" vertical="center" wrapText="1" indent="1"/>
    </xf>
    <xf numFmtId="0" fontId="151" fillId="33" borderId="10" xfId="0" applyFont="1" applyFill="1" applyBorder="1" applyAlignment="1">
      <alignment horizontal="right" vertical="center" wrapText="1" indent="1"/>
    </xf>
    <xf numFmtId="0" fontId="151" fillId="33" borderId="19" xfId="0" applyFont="1" applyFill="1" applyBorder="1" applyAlignment="1">
      <alignment horizontal="right" vertical="center" wrapText="1" indent="1"/>
    </xf>
    <xf numFmtId="0" fontId="119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6" fillId="0" borderId="18" xfId="59" applyFont="1" applyBorder="1" applyAlignment="1">
      <alignment horizontal="center" vertical="center" wrapText="1"/>
      <protection/>
    </xf>
    <xf numFmtId="0" fontId="153" fillId="0" borderId="10" xfId="0" applyFont="1" applyBorder="1" applyAlignment="1">
      <alignment horizontal="center" vertical="center" wrapText="1"/>
    </xf>
    <xf numFmtId="0" fontId="153" fillId="0" borderId="19" xfId="0" applyFont="1" applyBorder="1" applyAlignment="1">
      <alignment horizontal="center" vertical="center" wrapText="1"/>
    </xf>
    <xf numFmtId="0" fontId="2" fillId="36" borderId="0" xfId="59" applyFont="1" applyFill="1" applyBorder="1" applyAlignment="1">
      <alignment horizontal="center" vertical="center" wrapText="1"/>
      <protection/>
    </xf>
    <xf numFmtId="0" fontId="154" fillId="36" borderId="18" xfId="59" applyFont="1" applyFill="1" applyBorder="1" applyAlignment="1">
      <alignment horizontal="center" vertical="center" wrapText="1"/>
      <protection/>
    </xf>
    <xf numFmtId="0" fontId="155" fillId="0" borderId="18" xfId="59" applyFont="1" applyBorder="1" applyAlignment="1">
      <alignment horizontal="center" vertical="center" wrapText="1"/>
      <protection/>
    </xf>
    <xf numFmtId="0" fontId="156" fillId="0" borderId="10" xfId="0" applyFont="1" applyBorder="1" applyAlignment="1">
      <alignment horizontal="center" vertical="center" wrapText="1"/>
    </xf>
    <xf numFmtId="0" fontId="156" fillId="0" borderId="19" xfId="0" applyFont="1" applyBorder="1" applyAlignment="1">
      <alignment horizontal="center" vertical="center" wrapText="1"/>
    </xf>
    <xf numFmtId="0" fontId="157" fillId="0" borderId="18" xfId="59" applyFont="1" applyFill="1" applyBorder="1" applyAlignment="1">
      <alignment horizontal="center" vertical="center" wrapText="1"/>
      <protection/>
    </xf>
    <xf numFmtId="0" fontId="146" fillId="0" borderId="10" xfId="0" applyFont="1" applyBorder="1" applyAlignment="1">
      <alignment horizontal="center" vertical="center" wrapText="1"/>
    </xf>
    <xf numFmtId="0" fontId="146" fillId="0" borderId="19" xfId="0" applyFont="1" applyBorder="1" applyAlignment="1">
      <alignment horizontal="center" vertical="center" wrapText="1"/>
    </xf>
    <xf numFmtId="0" fontId="158" fillId="36" borderId="18" xfId="59" applyFont="1" applyFill="1" applyBorder="1" applyAlignment="1">
      <alignment horizontal="center" vertical="center" wrapText="1"/>
      <protection/>
    </xf>
    <xf numFmtId="0" fontId="148" fillId="36" borderId="18" xfId="59" applyFont="1" applyFill="1" applyBorder="1" applyAlignment="1">
      <alignment horizontal="center" vertical="center" wrapText="1"/>
      <protection/>
    </xf>
    <xf numFmtId="0" fontId="118" fillId="0" borderId="10" xfId="0" applyFont="1" applyBorder="1" applyAlignment="1">
      <alignment horizontal="center" vertical="center" wrapText="1"/>
    </xf>
    <xf numFmtId="0" fontId="148" fillId="33" borderId="10" xfId="59" applyFont="1" applyFill="1" applyBorder="1" applyAlignment="1">
      <alignment horizontal="center" vertical="center"/>
      <protection/>
    </xf>
    <xf numFmtId="0" fontId="118" fillId="0" borderId="19" xfId="0" applyFont="1" applyBorder="1" applyAlignment="1">
      <alignment horizontal="center" vertical="center"/>
    </xf>
    <xf numFmtId="0" fontId="140" fillId="0" borderId="18" xfId="59" applyFont="1" applyBorder="1" applyAlignment="1">
      <alignment horizontal="center" vertical="center" wrapText="1"/>
      <protection/>
    </xf>
    <xf numFmtId="0" fontId="159" fillId="0" borderId="10" xfId="0" applyFont="1" applyBorder="1" applyAlignment="1">
      <alignment horizontal="center" vertical="center" wrapText="1"/>
    </xf>
    <xf numFmtId="0" fontId="159" fillId="0" borderId="19" xfId="0" applyFont="1" applyBorder="1" applyAlignment="1">
      <alignment horizontal="center" vertical="center" wrapText="1"/>
    </xf>
    <xf numFmtId="0" fontId="160" fillId="33" borderId="18" xfId="59" applyFont="1" applyFill="1" applyBorder="1" applyAlignment="1">
      <alignment horizontal="center" vertical="center" wrapText="1"/>
      <protection/>
    </xf>
    <xf numFmtId="0" fontId="161" fillId="0" borderId="10" xfId="0" applyFont="1" applyBorder="1" applyAlignment="1">
      <alignment horizontal="center" vertical="center" wrapText="1"/>
    </xf>
    <xf numFmtId="0" fontId="161" fillId="0" borderId="19" xfId="0" applyFont="1" applyBorder="1" applyAlignment="1">
      <alignment horizontal="center" vertical="center" wrapText="1"/>
    </xf>
    <xf numFmtId="0" fontId="162" fillId="36" borderId="13" xfId="59" applyFont="1" applyFill="1" applyBorder="1" applyAlignment="1">
      <alignment horizontal="center" vertical="center"/>
      <protection/>
    </xf>
    <xf numFmtId="0" fontId="124" fillId="0" borderId="23" xfId="59" applyFont="1" applyFill="1" applyBorder="1" applyAlignment="1">
      <alignment horizontal="center" vertical="center"/>
      <protection/>
    </xf>
    <xf numFmtId="0" fontId="162" fillId="36" borderId="11" xfId="59" applyFont="1" applyFill="1" applyBorder="1" applyAlignment="1">
      <alignment horizontal="center" vertical="center"/>
      <protection/>
    </xf>
    <xf numFmtId="0" fontId="124" fillId="0" borderId="0" xfId="59" applyFont="1" applyFill="1" applyBorder="1" applyAlignment="1">
      <alignment horizontal="center" vertical="center"/>
      <protection/>
    </xf>
    <xf numFmtId="0" fontId="163" fillId="0" borderId="18" xfId="59" applyFont="1" applyFill="1" applyBorder="1" applyAlignment="1">
      <alignment horizontal="center" vertical="center"/>
      <protection/>
    </xf>
    <xf numFmtId="0" fontId="163" fillId="0" borderId="10" xfId="59" applyFont="1" applyFill="1" applyBorder="1" applyAlignment="1">
      <alignment horizontal="center" vertical="center"/>
      <protection/>
    </xf>
    <xf numFmtId="0" fontId="163" fillId="0" borderId="19" xfId="59" applyFont="1" applyFill="1" applyBorder="1" applyAlignment="1">
      <alignment horizontal="center" vertical="center"/>
      <protection/>
    </xf>
    <xf numFmtId="0" fontId="164" fillId="33" borderId="18" xfId="59" applyFont="1" applyFill="1" applyBorder="1" applyAlignment="1">
      <alignment horizontal="center" vertical="center" wrapText="1"/>
      <protection/>
    </xf>
    <xf numFmtId="0" fontId="164" fillId="33" borderId="10" xfId="59" applyFont="1" applyFill="1" applyBorder="1" applyAlignment="1">
      <alignment horizontal="center" vertical="center" wrapText="1"/>
      <protection/>
    </xf>
    <xf numFmtId="0" fontId="21" fillId="33" borderId="0" xfId="59" applyFont="1" applyFill="1" applyBorder="1" applyAlignment="1">
      <alignment horizontal="right" wrapText="1"/>
      <protection/>
    </xf>
    <xf numFmtId="0" fontId="0" fillId="33" borderId="0" xfId="59" applyFill="1" applyBorder="1" applyAlignment="1">
      <alignment horizontal="right" wrapText="1"/>
      <protection/>
    </xf>
    <xf numFmtId="0" fontId="17" fillId="33" borderId="0" xfId="59" applyFont="1" applyFill="1" applyBorder="1" applyAlignment="1">
      <alignment horizontal="right" vertical="center"/>
      <protection/>
    </xf>
    <xf numFmtId="0" fontId="17" fillId="33" borderId="0" xfId="59" applyFont="1" applyFill="1" applyBorder="1" applyAlignment="1">
      <alignment vertical="center"/>
      <protection/>
    </xf>
    <xf numFmtId="0" fontId="0" fillId="33" borderId="0" xfId="59" applyFill="1" applyBorder="1" applyAlignment="1">
      <alignment horizontal="right" vertical="center" inden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-1" xfId="49"/>
    <cellStyle name="Head-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82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22.7109375" style="150" customWidth="1"/>
    <col min="2" max="2" width="11.28125" style="200" customWidth="1"/>
    <col min="3" max="3" width="8.7109375" style="150" customWidth="1"/>
    <col min="4" max="4" width="12.00390625" style="150" customWidth="1"/>
    <col min="5" max="5" width="10.28125" style="150" customWidth="1"/>
    <col min="6" max="6" width="11.421875" style="150" customWidth="1"/>
    <col min="7" max="7" width="12.57421875" style="150" customWidth="1"/>
    <col min="8" max="8" width="10.57421875" style="150" customWidth="1"/>
    <col min="9" max="9" width="9.421875" style="150" customWidth="1"/>
    <col min="10" max="10" width="9.140625" style="160" customWidth="1"/>
    <col min="11" max="11" width="9.00390625" style="160" customWidth="1"/>
    <col min="12" max="12" width="13.57421875" style="345" customWidth="1"/>
    <col min="13" max="13" width="12.7109375" style="160" customWidth="1"/>
    <col min="14" max="14" width="8.57421875" style="160" customWidth="1"/>
    <col min="15" max="15" width="8.8515625" style="160" customWidth="1"/>
    <col min="16" max="16" width="10.140625" style="160" customWidth="1"/>
    <col min="17" max="17" width="9.28125" style="160" customWidth="1"/>
    <col min="18" max="18" width="9.57421875" style="160" customWidth="1"/>
    <col min="19" max="19" width="8.28125" style="160" customWidth="1"/>
    <col min="20" max="20" width="8.8515625" style="150" customWidth="1"/>
    <col min="21" max="21" width="10.28125" style="150" customWidth="1"/>
    <col min="22" max="16384" width="9.140625" style="150" customWidth="1"/>
  </cols>
  <sheetData>
    <row r="1" spans="1:19" ht="18" customHeight="1">
      <c r="A1" s="143" t="s">
        <v>12</v>
      </c>
      <c r="B1" s="144"/>
      <c r="C1" s="144"/>
      <c r="D1" s="145"/>
      <c r="E1" s="145" t="s">
        <v>32</v>
      </c>
      <c r="F1" s="146"/>
      <c r="G1" s="145"/>
      <c r="H1" s="145"/>
      <c r="I1" s="147"/>
      <c r="J1" s="148"/>
      <c r="K1" s="148"/>
      <c r="L1" s="334"/>
      <c r="M1" s="148"/>
      <c r="N1" s="148"/>
      <c r="O1" s="148"/>
      <c r="P1" s="149"/>
      <c r="Q1" s="149"/>
      <c r="R1" s="149"/>
      <c r="S1" s="149"/>
    </row>
    <row r="2" spans="1:19" ht="15" customHeight="1">
      <c r="A2" s="143"/>
      <c r="B2" s="144"/>
      <c r="C2" s="144"/>
      <c r="D2" s="145"/>
      <c r="E2" s="145"/>
      <c r="F2" s="147"/>
      <c r="G2" s="145"/>
      <c r="H2" s="145"/>
      <c r="I2" s="147"/>
      <c r="J2" s="148"/>
      <c r="K2" s="148"/>
      <c r="L2" s="334"/>
      <c r="M2" s="151"/>
      <c r="N2" s="151"/>
      <c r="O2" s="151"/>
      <c r="P2" s="149"/>
      <c r="Q2" s="149"/>
      <c r="R2" s="149"/>
      <c r="S2" s="149"/>
    </row>
    <row r="3" spans="1:19" ht="18" customHeight="1">
      <c r="A3" s="201" t="s">
        <v>35</v>
      </c>
      <c r="B3" s="152"/>
      <c r="C3" s="153"/>
      <c r="D3" s="153"/>
      <c r="E3" s="153"/>
      <c r="F3" s="153"/>
      <c r="G3" s="153"/>
      <c r="H3" s="153"/>
      <c r="I3" s="153"/>
      <c r="J3" s="154"/>
      <c r="K3" s="154"/>
      <c r="L3" s="335"/>
      <c r="M3" s="154"/>
      <c r="N3" s="154"/>
      <c r="O3" s="154"/>
      <c r="P3" s="155"/>
      <c r="Q3" s="155"/>
      <c r="R3" s="155"/>
      <c r="S3" s="149"/>
    </row>
    <row r="4" spans="1:21" ht="12.75" customHeight="1">
      <c r="A4" s="349" t="s">
        <v>79</v>
      </c>
      <c r="B4" s="202" t="s">
        <v>80</v>
      </c>
      <c r="C4" s="203" t="s">
        <v>129</v>
      </c>
      <c r="D4" s="204" t="s">
        <v>80</v>
      </c>
      <c r="E4" s="203" t="s">
        <v>81</v>
      </c>
      <c r="F4" s="205" t="s">
        <v>80</v>
      </c>
      <c r="G4" s="205" t="s">
        <v>82</v>
      </c>
      <c r="H4" s="204" t="s">
        <v>83</v>
      </c>
      <c r="I4" s="204" t="s">
        <v>84</v>
      </c>
      <c r="J4" s="206" t="s">
        <v>85</v>
      </c>
      <c r="K4" s="206" t="s">
        <v>85</v>
      </c>
      <c r="L4" s="336" t="s">
        <v>86</v>
      </c>
      <c r="M4" s="206" t="s">
        <v>87</v>
      </c>
      <c r="N4" s="235" t="s">
        <v>137</v>
      </c>
      <c r="O4" s="261" t="s">
        <v>145</v>
      </c>
      <c r="P4" s="206" t="s">
        <v>85</v>
      </c>
      <c r="Q4" s="206" t="s">
        <v>85</v>
      </c>
      <c r="R4" s="206" t="s">
        <v>85</v>
      </c>
      <c r="S4" s="305" t="s">
        <v>137</v>
      </c>
      <c r="T4" s="262" t="s">
        <v>146</v>
      </c>
      <c r="U4" s="263" t="s">
        <v>151</v>
      </c>
    </row>
    <row r="5" spans="1:21" ht="12.75">
      <c r="A5" s="350"/>
      <c r="B5" s="207" t="s">
        <v>88</v>
      </c>
      <c r="C5" s="208" t="s">
        <v>130</v>
      </c>
      <c r="D5" s="209" t="s">
        <v>131</v>
      </c>
      <c r="E5" s="208" t="s">
        <v>89</v>
      </c>
      <c r="F5" s="210" t="s">
        <v>90</v>
      </c>
      <c r="G5" s="211" t="s">
        <v>91</v>
      </c>
      <c r="H5" s="212" t="s">
        <v>91</v>
      </c>
      <c r="I5" s="212" t="s">
        <v>91</v>
      </c>
      <c r="J5" s="213" t="s">
        <v>92</v>
      </c>
      <c r="K5" s="213" t="s">
        <v>92</v>
      </c>
      <c r="L5" s="337" t="s">
        <v>93</v>
      </c>
      <c r="M5" s="213" t="s">
        <v>94</v>
      </c>
      <c r="N5" s="236" t="s">
        <v>94</v>
      </c>
      <c r="O5" s="210" t="s">
        <v>91</v>
      </c>
      <c r="P5" s="214" t="s">
        <v>95</v>
      </c>
      <c r="Q5" s="213" t="s">
        <v>91</v>
      </c>
      <c r="R5" s="213" t="s">
        <v>91</v>
      </c>
      <c r="S5" s="306" t="s">
        <v>167</v>
      </c>
      <c r="T5" s="265" t="s">
        <v>147</v>
      </c>
      <c r="U5" s="267" t="s">
        <v>147</v>
      </c>
    </row>
    <row r="6" spans="1:21" ht="12.75">
      <c r="A6" s="350"/>
      <c r="B6" s="207" t="s">
        <v>96</v>
      </c>
      <c r="C6" s="208"/>
      <c r="D6" s="215" t="s">
        <v>132</v>
      </c>
      <c r="E6" s="208"/>
      <c r="F6" s="216"/>
      <c r="G6" s="217"/>
      <c r="H6" s="218"/>
      <c r="I6" s="208"/>
      <c r="J6" s="213" t="s">
        <v>91</v>
      </c>
      <c r="K6" s="213" t="s">
        <v>91</v>
      </c>
      <c r="L6" s="338" t="s">
        <v>176</v>
      </c>
      <c r="M6" s="214" t="s">
        <v>93</v>
      </c>
      <c r="N6" s="237" t="s">
        <v>138</v>
      </c>
      <c r="O6" s="237"/>
      <c r="P6" s="213" t="s">
        <v>91</v>
      </c>
      <c r="Q6" s="213" t="s">
        <v>155</v>
      </c>
      <c r="R6" s="213" t="s">
        <v>156</v>
      </c>
      <c r="S6" s="306"/>
      <c r="T6" s="264" t="s">
        <v>149</v>
      </c>
      <c r="U6" s="267" t="s">
        <v>150</v>
      </c>
    </row>
    <row r="7" spans="1:21" ht="12.75">
      <c r="A7" s="350"/>
      <c r="B7" s="207"/>
      <c r="C7" s="208"/>
      <c r="D7" s="218" t="s">
        <v>133</v>
      </c>
      <c r="E7" s="208"/>
      <c r="F7" s="216"/>
      <c r="G7" s="219"/>
      <c r="H7" s="220"/>
      <c r="I7" s="208"/>
      <c r="J7" s="213" t="s">
        <v>155</v>
      </c>
      <c r="K7" s="213" t="s">
        <v>156</v>
      </c>
      <c r="L7" s="338" t="s">
        <v>97</v>
      </c>
      <c r="M7" s="213" t="s">
        <v>91</v>
      </c>
      <c r="N7" s="210" t="s">
        <v>91</v>
      </c>
      <c r="O7" s="210"/>
      <c r="P7" s="213"/>
      <c r="Q7" s="213" t="s">
        <v>84</v>
      </c>
      <c r="R7" s="213" t="s">
        <v>84</v>
      </c>
      <c r="S7" s="306"/>
      <c r="T7" s="268" t="s">
        <v>147</v>
      </c>
      <c r="U7" s="269" t="s">
        <v>152</v>
      </c>
    </row>
    <row r="8" spans="1:21" ht="12.75">
      <c r="A8" s="350"/>
      <c r="B8" s="207"/>
      <c r="C8" s="208"/>
      <c r="D8" s="218"/>
      <c r="E8" s="208"/>
      <c r="F8" s="216"/>
      <c r="G8" s="219"/>
      <c r="H8" s="221"/>
      <c r="I8" s="208"/>
      <c r="J8" s="213" t="s">
        <v>84</v>
      </c>
      <c r="K8" s="213" t="s">
        <v>84</v>
      </c>
      <c r="L8" s="338" t="s">
        <v>80</v>
      </c>
      <c r="M8" s="213"/>
      <c r="N8" s="238"/>
      <c r="O8" s="238"/>
      <c r="P8" s="213"/>
      <c r="Q8" s="213"/>
      <c r="R8" s="213"/>
      <c r="S8" s="306"/>
      <c r="T8" s="268" t="s">
        <v>148</v>
      </c>
      <c r="U8" s="266"/>
    </row>
    <row r="9" spans="1:21" ht="12.75">
      <c r="A9" s="351"/>
      <c r="B9" s="222" t="s">
        <v>99</v>
      </c>
      <c r="C9" s="223" t="s">
        <v>134</v>
      </c>
      <c r="D9" s="224" t="s">
        <v>134</v>
      </c>
      <c r="E9" s="223" t="s">
        <v>99</v>
      </c>
      <c r="F9" s="223" t="s">
        <v>99</v>
      </c>
      <c r="G9" s="223" t="s">
        <v>100</v>
      </c>
      <c r="H9" s="225" t="s">
        <v>100</v>
      </c>
      <c r="I9" s="223" t="s">
        <v>100</v>
      </c>
      <c r="J9" s="226" t="s">
        <v>100</v>
      </c>
      <c r="K9" s="226" t="s">
        <v>100</v>
      </c>
      <c r="L9" s="339" t="s">
        <v>98</v>
      </c>
      <c r="M9" s="226" t="s">
        <v>100</v>
      </c>
      <c r="N9" s="239" t="s">
        <v>100</v>
      </c>
      <c r="O9" s="226" t="s">
        <v>100</v>
      </c>
      <c r="P9" s="226" t="s">
        <v>100</v>
      </c>
      <c r="Q9" s="226" t="s">
        <v>100</v>
      </c>
      <c r="R9" s="226" t="s">
        <v>100</v>
      </c>
      <c r="S9" s="307" t="s">
        <v>168</v>
      </c>
      <c r="T9" s="268"/>
      <c r="U9" s="266" t="s">
        <v>99</v>
      </c>
    </row>
    <row r="10" spans="1:21" ht="6" customHeight="1">
      <c r="A10" s="156"/>
      <c r="B10" s="157"/>
      <c r="C10" s="158"/>
      <c r="D10" s="158"/>
      <c r="E10" s="158"/>
      <c r="F10" s="158"/>
      <c r="G10" s="159"/>
      <c r="H10" s="159"/>
      <c r="I10" s="159"/>
      <c r="J10" s="159"/>
      <c r="K10" s="159"/>
      <c r="L10" s="340"/>
      <c r="P10" s="159"/>
      <c r="Q10" s="159"/>
      <c r="R10" s="159"/>
      <c r="S10" s="330"/>
      <c r="T10" s="331"/>
      <c r="U10" s="327"/>
    </row>
    <row r="11" spans="1:21" ht="15.75">
      <c r="A11" s="161" t="s">
        <v>178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341"/>
      <c r="P11" s="162"/>
      <c r="Q11" s="162"/>
      <c r="R11" s="162"/>
      <c r="S11" s="162"/>
      <c r="T11" s="270"/>
      <c r="U11" s="328"/>
    </row>
    <row r="12" spans="1:21" ht="12.75">
      <c r="A12" s="164" t="s">
        <v>34</v>
      </c>
      <c r="B12" s="165">
        <v>711973</v>
      </c>
      <c r="C12" s="166">
        <v>12000</v>
      </c>
      <c r="D12" s="166">
        <v>2000</v>
      </c>
      <c r="E12" s="228">
        <v>177993.25</v>
      </c>
      <c r="F12" s="230">
        <v>444983.125</v>
      </c>
      <c r="G12" s="170">
        <v>44.4983125</v>
      </c>
      <c r="H12" s="170">
        <v>3.3373734374999997</v>
      </c>
      <c r="I12" s="170">
        <v>23.3616140625</v>
      </c>
      <c r="J12" s="170">
        <v>71.1973</v>
      </c>
      <c r="K12" s="167">
        <v>47.835685937499996</v>
      </c>
      <c r="L12" s="342">
        <v>0.6</v>
      </c>
      <c r="M12" s="170">
        <v>35.59865</v>
      </c>
      <c r="N12" s="170">
        <v>59.83337330666666</v>
      </c>
      <c r="O12" s="170">
        <v>15.99</v>
      </c>
      <c r="P12" s="167">
        <v>111.42202330666665</v>
      </c>
      <c r="Q12" s="234">
        <v>182.61932330666664</v>
      </c>
      <c r="R12" s="167">
        <v>159.25770924416665</v>
      </c>
      <c r="S12" s="308">
        <v>5.02</v>
      </c>
      <c r="T12" s="321">
        <v>6</v>
      </c>
      <c r="U12" s="302">
        <v>191880</v>
      </c>
    </row>
    <row r="13" spans="1:21" ht="12.75">
      <c r="A13" s="164" t="s">
        <v>135</v>
      </c>
      <c r="B13" s="165">
        <v>752945</v>
      </c>
      <c r="C13" s="166">
        <v>12000</v>
      </c>
      <c r="D13" s="166">
        <v>2000</v>
      </c>
      <c r="E13" s="228">
        <v>188236.25</v>
      </c>
      <c r="F13" s="230">
        <v>470590.625</v>
      </c>
      <c r="G13" s="170">
        <v>47.0590625</v>
      </c>
      <c r="H13" s="170">
        <v>3.5294296875</v>
      </c>
      <c r="I13" s="170">
        <v>24.7060078125</v>
      </c>
      <c r="J13" s="170">
        <v>75.2945</v>
      </c>
      <c r="K13" s="167">
        <v>50.5884921875</v>
      </c>
      <c r="L13" s="342">
        <v>0.6</v>
      </c>
      <c r="M13" s="170">
        <v>37.64725</v>
      </c>
      <c r="N13" s="170">
        <v>88.79654006666667</v>
      </c>
      <c r="O13" s="170">
        <v>15.99</v>
      </c>
      <c r="P13" s="167">
        <v>142.43379006666666</v>
      </c>
      <c r="Q13" s="234">
        <v>217.72829006666666</v>
      </c>
      <c r="R13" s="167">
        <v>193.02228225416667</v>
      </c>
      <c r="S13" s="308">
        <v>7.45</v>
      </c>
      <c r="T13" s="321">
        <v>6</v>
      </c>
      <c r="U13" s="302">
        <v>191880</v>
      </c>
    </row>
    <row r="14" spans="1:21" ht="12.75">
      <c r="A14" s="164" t="s">
        <v>136</v>
      </c>
      <c r="B14" s="165">
        <v>823795</v>
      </c>
      <c r="C14" s="166">
        <v>12000</v>
      </c>
      <c r="D14" s="166">
        <v>2000</v>
      </c>
      <c r="E14" s="228">
        <v>205948.75</v>
      </c>
      <c r="F14" s="230">
        <v>514871.875</v>
      </c>
      <c r="G14" s="170">
        <v>51.4871875</v>
      </c>
      <c r="H14" s="170">
        <v>3.8615390625</v>
      </c>
      <c r="I14" s="170">
        <v>27.0307734375</v>
      </c>
      <c r="J14" s="170">
        <v>82.3795</v>
      </c>
      <c r="K14" s="167">
        <v>55.3487265625</v>
      </c>
      <c r="L14" s="342">
        <v>0.6</v>
      </c>
      <c r="M14" s="170">
        <v>41.18975</v>
      </c>
      <c r="N14" s="170">
        <v>88.79654006666667</v>
      </c>
      <c r="O14" s="170">
        <v>17.67</v>
      </c>
      <c r="P14" s="167">
        <v>147.65629006666666</v>
      </c>
      <c r="Q14" s="234">
        <v>230.03579006666666</v>
      </c>
      <c r="R14" s="167">
        <v>203.00501662916665</v>
      </c>
      <c r="S14" s="308">
        <v>7.45</v>
      </c>
      <c r="T14" s="321">
        <v>6</v>
      </c>
      <c r="U14" s="302">
        <v>212040</v>
      </c>
    </row>
    <row r="15" spans="1:21" ht="12.75">
      <c r="A15" s="163"/>
      <c r="B15" s="168"/>
      <c r="C15" s="162"/>
      <c r="D15" s="162"/>
      <c r="E15" s="169"/>
      <c r="F15" s="229"/>
      <c r="G15" s="170"/>
      <c r="H15" s="170"/>
      <c r="I15" s="170"/>
      <c r="J15" s="170"/>
      <c r="K15" s="170"/>
      <c r="L15" s="341"/>
      <c r="M15" s="170"/>
      <c r="N15" s="170"/>
      <c r="O15" s="170"/>
      <c r="P15" s="170"/>
      <c r="Q15" s="170"/>
      <c r="R15" s="170"/>
      <c r="S15" s="149"/>
      <c r="T15" s="322"/>
      <c r="U15" s="230"/>
    </row>
    <row r="16" spans="1:21" ht="12.75">
      <c r="A16" s="161" t="s">
        <v>179</v>
      </c>
      <c r="B16" s="168"/>
      <c r="C16" s="162"/>
      <c r="D16" s="162"/>
      <c r="E16" s="169"/>
      <c r="F16" s="229"/>
      <c r="G16" s="170"/>
      <c r="H16" s="170"/>
      <c r="I16" s="170"/>
      <c r="J16" s="170"/>
      <c r="K16" s="170"/>
      <c r="L16" s="343"/>
      <c r="M16" s="170"/>
      <c r="N16" s="170"/>
      <c r="O16" s="170"/>
      <c r="P16" s="170"/>
      <c r="Q16" s="170"/>
      <c r="R16" s="170"/>
      <c r="S16" s="149"/>
      <c r="T16" s="322"/>
      <c r="U16" s="230"/>
    </row>
    <row r="17" spans="1:21" ht="12.75">
      <c r="A17" s="171" t="s">
        <v>139</v>
      </c>
      <c r="B17" s="165">
        <v>742789</v>
      </c>
      <c r="C17" s="166">
        <v>12000</v>
      </c>
      <c r="D17" s="166">
        <v>2000</v>
      </c>
      <c r="E17" s="228">
        <v>185697.25</v>
      </c>
      <c r="F17" s="230">
        <v>464243.125</v>
      </c>
      <c r="G17" s="170">
        <v>46.4243125</v>
      </c>
      <c r="H17" s="170">
        <v>3.4818234374999997</v>
      </c>
      <c r="I17" s="170">
        <v>24.3727640625</v>
      </c>
      <c r="J17" s="170">
        <v>74.2789</v>
      </c>
      <c r="K17" s="167">
        <v>49.9061359375</v>
      </c>
      <c r="L17" s="342">
        <v>0.6</v>
      </c>
      <c r="M17" s="170">
        <v>37.13945</v>
      </c>
      <c r="N17" s="170">
        <v>59.83337330666666</v>
      </c>
      <c r="O17" s="170">
        <v>15.99</v>
      </c>
      <c r="P17" s="167">
        <v>112.96282330666665</v>
      </c>
      <c r="Q17" s="234">
        <v>187.24172330666664</v>
      </c>
      <c r="R17" s="167">
        <v>162.86895924416666</v>
      </c>
      <c r="S17" s="308">
        <v>5.02</v>
      </c>
      <c r="T17" s="321">
        <v>6</v>
      </c>
      <c r="U17" s="302">
        <v>191880</v>
      </c>
    </row>
    <row r="18" spans="1:21" ht="12.75">
      <c r="A18" s="171" t="s">
        <v>140</v>
      </c>
      <c r="B18" s="165">
        <v>774682</v>
      </c>
      <c r="C18" s="166">
        <v>12000</v>
      </c>
      <c r="D18" s="166">
        <v>2000</v>
      </c>
      <c r="E18" s="228">
        <v>193670.5</v>
      </c>
      <c r="F18" s="230">
        <v>484176.25</v>
      </c>
      <c r="G18" s="170">
        <v>48.417625</v>
      </c>
      <c r="H18" s="170">
        <v>3.6313218750000003</v>
      </c>
      <c r="I18" s="170">
        <v>25.419253125</v>
      </c>
      <c r="J18" s="170">
        <v>77.4682</v>
      </c>
      <c r="K18" s="167">
        <v>52.048946875</v>
      </c>
      <c r="L18" s="342">
        <v>0.6</v>
      </c>
      <c r="M18" s="170">
        <v>38.7341</v>
      </c>
      <c r="N18" s="170">
        <v>88.79654006666667</v>
      </c>
      <c r="O18" s="170">
        <v>17.67</v>
      </c>
      <c r="P18" s="167">
        <v>145.20064006666667</v>
      </c>
      <c r="Q18" s="234">
        <v>222.66884006666666</v>
      </c>
      <c r="R18" s="167">
        <v>197.24958694166668</v>
      </c>
      <c r="S18" s="308">
        <v>7.45</v>
      </c>
      <c r="T18" s="321">
        <v>6</v>
      </c>
      <c r="U18" s="302">
        <v>212040</v>
      </c>
    </row>
    <row r="19" spans="1:21" ht="6" customHeight="1">
      <c r="A19" s="172"/>
      <c r="B19" s="173"/>
      <c r="C19" s="174"/>
      <c r="D19" s="174"/>
      <c r="E19" s="174"/>
      <c r="F19" s="231"/>
      <c r="G19" s="155"/>
      <c r="H19" s="155"/>
      <c r="I19" s="155"/>
      <c r="J19" s="155"/>
      <c r="K19" s="155"/>
      <c r="L19" s="344"/>
      <c r="M19" s="232"/>
      <c r="N19" s="232"/>
      <c r="O19" s="232"/>
      <c r="P19" s="232"/>
      <c r="Q19" s="232"/>
      <c r="R19" s="232"/>
      <c r="S19" s="155"/>
      <c r="T19" s="174"/>
      <c r="U19" s="329"/>
    </row>
    <row r="20" spans="2:18" ht="12.75">
      <c r="B20" s="272"/>
      <c r="C20" s="272"/>
      <c r="D20" s="272"/>
      <c r="E20" s="272"/>
      <c r="F20" s="272"/>
      <c r="G20" s="233"/>
      <c r="H20" s="233"/>
      <c r="I20" s="233"/>
      <c r="J20" s="233"/>
      <c r="K20" s="233"/>
      <c r="M20" s="233"/>
      <c r="N20" s="233"/>
      <c r="O20" s="233"/>
      <c r="P20" s="233"/>
      <c r="Q20" s="233"/>
      <c r="R20" s="233"/>
    </row>
    <row r="21" spans="1:10" ht="12.75">
      <c r="A21" s="169" t="s">
        <v>154</v>
      </c>
      <c r="B21" s="175" t="s">
        <v>101</v>
      </c>
      <c r="C21" s="176"/>
      <c r="D21" s="177"/>
      <c r="E21" s="166">
        <v>12000</v>
      </c>
      <c r="F21" s="178" t="s">
        <v>102</v>
      </c>
      <c r="H21" s="177"/>
      <c r="I21" s="179"/>
      <c r="J21" s="150"/>
    </row>
    <row r="22" spans="1:9" ht="12.75">
      <c r="A22" s="169" t="s">
        <v>103</v>
      </c>
      <c r="B22" s="180" t="s">
        <v>104</v>
      </c>
      <c r="C22" s="177"/>
      <c r="D22" s="177"/>
      <c r="E22" s="166">
        <v>2000</v>
      </c>
      <c r="F22" s="178" t="s">
        <v>105</v>
      </c>
      <c r="H22" s="177"/>
      <c r="I22" s="179"/>
    </row>
    <row r="23" spans="1:28" s="160" customFormat="1" ht="12.75">
      <c r="A23" s="169" t="s">
        <v>106</v>
      </c>
      <c r="B23" s="181" t="s">
        <v>107</v>
      </c>
      <c r="C23" s="182"/>
      <c r="D23" s="183"/>
      <c r="E23" s="333">
        <v>0.25</v>
      </c>
      <c r="F23" s="184" t="s">
        <v>108</v>
      </c>
      <c r="G23" s="150"/>
      <c r="H23" s="177"/>
      <c r="I23" s="185"/>
      <c r="L23" s="345"/>
      <c r="T23" s="150"/>
      <c r="U23" s="150"/>
      <c r="V23" s="150"/>
      <c r="W23" s="150"/>
      <c r="X23" s="150"/>
      <c r="Y23" s="150"/>
      <c r="Z23" s="150"/>
      <c r="AA23" s="150"/>
      <c r="AB23" s="150"/>
    </row>
    <row r="24" spans="1:28" s="160" customFormat="1" ht="12.75">
      <c r="A24" s="169" t="s">
        <v>109</v>
      </c>
      <c r="B24" s="181" t="s">
        <v>110</v>
      </c>
      <c r="C24" s="184"/>
      <c r="D24" s="185"/>
      <c r="E24" s="186" t="s">
        <v>157</v>
      </c>
      <c r="F24" s="177"/>
      <c r="H24" s="177"/>
      <c r="I24" s="185"/>
      <c r="L24" s="345"/>
      <c r="T24" s="150"/>
      <c r="U24" s="150"/>
      <c r="V24" s="150"/>
      <c r="W24" s="150"/>
      <c r="X24" s="150"/>
      <c r="Y24" s="150"/>
      <c r="Z24" s="150"/>
      <c r="AA24" s="150"/>
      <c r="AB24" s="150"/>
    </row>
    <row r="25" spans="1:28" s="160" customFormat="1" ht="12.75">
      <c r="A25" s="169" t="s">
        <v>111</v>
      </c>
      <c r="B25" s="181" t="s">
        <v>112</v>
      </c>
      <c r="C25" s="184"/>
      <c r="D25" s="184"/>
      <c r="E25" s="186" t="s">
        <v>158</v>
      </c>
      <c r="F25" s="177"/>
      <c r="H25" s="177"/>
      <c r="I25" s="184"/>
      <c r="L25" s="345"/>
      <c r="T25" s="150"/>
      <c r="U25" s="150"/>
      <c r="V25" s="150"/>
      <c r="W25" s="150"/>
      <c r="X25" s="150"/>
      <c r="Y25" s="150"/>
      <c r="Z25" s="150"/>
      <c r="AA25" s="150"/>
      <c r="AB25" s="150"/>
    </row>
    <row r="26" spans="1:28" s="160" customFormat="1" ht="12.75">
      <c r="A26" s="187" t="s">
        <v>113</v>
      </c>
      <c r="B26" s="181" t="s">
        <v>114</v>
      </c>
      <c r="C26" s="188"/>
      <c r="D26" s="189"/>
      <c r="E26" s="190">
        <v>0.015</v>
      </c>
      <c r="F26" s="178" t="s">
        <v>115</v>
      </c>
      <c r="H26" s="177"/>
      <c r="I26" s="184"/>
      <c r="L26" s="345"/>
      <c r="T26" s="150"/>
      <c r="U26" s="150"/>
      <c r="V26" s="150"/>
      <c r="W26" s="150"/>
      <c r="X26" s="150"/>
      <c r="Y26" s="150"/>
      <c r="Z26" s="150"/>
      <c r="AA26" s="150"/>
      <c r="AB26" s="150"/>
    </row>
    <row r="27" spans="1:28" s="160" customFormat="1" ht="12.75">
      <c r="A27" s="191" t="s">
        <v>116</v>
      </c>
      <c r="B27" s="181" t="s">
        <v>117</v>
      </c>
      <c r="C27" s="188"/>
      <c r="D27" s="189"/>
      <c r="E27" s="192">
        <v>0.105</v>
      </c>
      <c r="F27" s="178" t="s">
        <v>115</v>
      </c>
      <c r="H27" s="177"/>
      <c r="I27" s="184"/>
      <c r="L27" s="345"/>
      <c r="T27" s="150"/>
      <c r="U27" s="150"/>
      <c r="V27" s="150"/>
      <c r="W27" s="150"/>
      <c r="X27" s="150"/>
      <c r="Y27" s="150"/>
      <c r="Z27" s="150"/>
      <c r="AA27" s="150"/>
      <c r="AB27" s="150"/>
    </row>
    <row r="28" spans="1:28" s="160" customFormat="1" ht="12.75">
      <c r="A28" s="169" t="s">
        <v>118</v>
      </c>
      <c r="B28" s="193" t="s">
        <v>119</v>
      </c>
      <c r="C28" s="188"/>
      <c r="D28" s="183"/>
      <c r="E28" s="192">
        <v>0.6</v>
      </c>
      <c r="F28" s="194" t="s">
        <v>120</v>
      </c>
      <c r="H28" s="177"/>
      <c r="I28" s="30"/>
      <c r="J28" s="144"/>
      <c r="L28" s="346"/>
      <c r="M28" s="144"/>
      <c r="N28" s="240"/>
      <c r="O28" s="144"/>
      <c r="P28" s="144"/>
      <c r="Q28" s="144"/>
      <c r="R28" s="144"/>
      <c r="T28" s="150"/>
      <c r="U28" s="150"/>
      <c r="V28" s="150"/>
      <c r="W28" s="150"/>
      <c r="X28" s="150"/>
      <c r="Y28" s="150"/>
      <c r="Z28" s="150"/>
      <c r="AA28" s="150"/>
      <c r="AB28" s="150"/>
    </row>
    <row r="29" spans="1:28" s="160" customFormat="1" ht="12.75">
      <c r="A29" s="187" t="s">
        <v>121</v>
      </c>
      <c r="B29" s="196" t="s">
        <v>122</v>
      </c>
      <c r="C29" s="182"/>
      <c r="D29" s="182"/>
      <c r="E29" s="195">
        <v>11.78</v>
      </c>
      <c r="F29" s="182" t="s">
        <v>123</v>
      </c>
      <c r="G29" s="150" t="s">
        <v>33</v>
      </c>
      <c r="I29" s="30"/>
      <c r="J29" s="144"/>
      <c r="K29" s="144"/>
      <c r="L29" s="346"/>
      <c r="M29" s="144"/>
      <c r="N29" s="144"/>
      <c r="O29" s="144"/>
      <c r="P29" s="144"/>
      <c r="Q29" s="144"/>
      <c r="R29" s="144"/>
      <c r="T29" s="150"/>
      <c r="U29" s="150"/>
      <c r="V29" s="150"/>
      <c r="W29" s="150"/>
      <c r="X29" s="150"/>
      <c r="Y29" s="150"/>
      <c r="Z29" s="150"/>
      <c r="AA29" s="150"/>
      <c r="AB29" s="150"/>
    </row>
    <row r="30" spans="1:28" s="160" customFormat="1" ht="12.75">
      <c r="A30" s="187" t="s">
        <v>124</v>
      </c>
      <c r="B30" s="182" t="s">
        <v>125</v>
      </c>
      <c r="C30" s="182"/>
      <c r="D30" s="182"/>
      <c r="E30" s="197">
        <v>0.01</v>
      </c>
      <c r="F30" s="184" t="s">
        <v>126</v>
      </c>
      <c r="H30" s="30"/>
      <c r="I30" s="30"/>
      <c r="J30" s="144"/>
      <c r="K30" s="240"/>
      <c r="L30" s="346"/>
      <c r="M30" s="144"/>
      <c r="N30" s="144"/>
      <c r="O30" s="144"/>
      <c r="P30" s="144"/>
      <c r="Q30" s="144"/>
      <c r="R30" s="144"/>
      <c r="T30" s="150"/>
      <c r="U30" s="150"/>
      <c r="V30" s="150"/>
      <c r="W30" s="150"/>
      <c r="X30" s="150"/>
      <c r="Y30" s="150"/>
      <c r="Z30" s="150"/>
      <c r="AA30" s="150"/>
      <c r="AB30" s="150"/>
    </row>
    <row r="31" spans="1:28" s="160" customFormat="1" ht="12.75">
      <c r="A31" s="187" t="s">
        <v>127</v>
      </c>
      <c r="B31" s="182" t="s">
        <v>128</v>
      </c>
      <c r="C31" s="182"/>
      <c r="D31" s="182"/>
      <c r="E31" s="195">
        <v>13.899866666666666</v>
      </c>
      <c r="F31" s="182" t="s">
        <v>123</v>
      </c>
      <c r="G31" s="150" t="s">
        <v>33</v>
      </c>
      <c r="I31" s="30"/>
      <c r="J31" s="30"/>
      <c r="K31" s="30"/>
      <c r="L31" s="345"/>
      <c r="M31" s="30"/>
      <c r="N31" s="30"/>
      <c r="O31" s="30"/>
      <c r="P31" s="30"/>
      <c r="Q31" s="30"/>
      <c r="R31" s="30"/>
      <c r="T31" s="150"/>
      <c r="U31" s="150"/>
      <c r="V31" s="150"/>
      <c r="W31" s="150"/>
      <c r="X31" s="150"/>
      <c r="Y31" s="150"/>
      <c r="Z31" s="150"/>
      <c r="AA31" s="150"/>
      <c r="AB31" s="150"/>
    </row>
    <row r="32" spans="1:28" s="160" customFormat="1" ht="12.75">
      <c r="A32" s="309" t="s">
        <v>169</v>
      </c>
      <c r="B32" s="310" t="s">
        <v>170</v>
      </c>
      <c r="C32" s="15"/>
      <c r="D32" s="15"/>
      <c r="E32" s="311" t="s">
        <v>173</v>
      </c>
      <c r="H32" s="320">
        <v>6</v>
      </c>
      <c r="L32" s="347"/>
      <c r="M32" s="30"/>
      <c r="N32" s="30"/>
      <c r="O32" s="30"/>
      <c r="P32" s="30"/>
      <c r="Q32" s="30"/>
      <c r="R32" s="30"/>
      <c r="T32" s="150"/>
      <c r="U32" s="150"/>
      <c r="V32" s="150"/>
      <c r="W32" s="150"/>
      <c r="X32" s="150"/>
      <c r="Y32" s="150"/>
      <c r="Z32" s="150"/>
      <c r="AA32" s="150"/>
      <c r="AB32" s="150"/>
    </row>
    <row r="33" spans="1:28" s="160" customFormat="1" ht="12.75">
      <c r="A33" s="315"/>
      <c r="B33" s="316"/>
      <c r="C33" s="317"/>
      <c r="D33" s="317"/>
      <c r="E33" s="319" t="s">
        <v>171</v>
      </c>
      <c r="L33" s="348"/>
      <c r="M33" s="30"/>
      <c r="N33" s="30"/>
      <c r="O33" s="30"/>
      <c r="P33" s="30"/>
      <c r="Q33" s="30"/>
      <c r="R33" s="30"/>
      <c r="T33" s="150"/>
      <c r="U33" s="150"/>
      <c r="V33" s="150"/>
      <c r="W33" s="150"/>
      <c r="X33" s="150"/>
      <c r="Y33" s="150"/>
      <c r="Z33" s="150"/>
      <c r="AA33" s="150"/>
      <c r="AB33" s="150"/>
    </row>
    <row r="34" spans="1:28" s="160" customFormat="1" ht="12.75">
      <c r="A34" s="313"/>
      <c r="B34" s="316"/>
      <c r="C34" s="317"/>
      <c r="D34" s="317"/>
      <c r="E34" s="319" t="s">
        <v>174</v>
      </c>
      <c r="H34" s="323">
        <v>4350</v>
      </c>
      <c r="L34" s="348"/>
      <c r="M34" s="30"/>
      <c r="N34" s="30"/>
      <c r="O34" s="30"/>
      <c r="P34" s="30"/>
      <c r="Q34" s="30"/>
      <c r="R34" s="30"/>
      <c r="T34" s="150"/>
      <c r="U34" s="150"/>
      <c r="V34" s="150"/>
      <c r="W34" s="150"/>
      <c r="X34" s="150"/>
      <c r="Y34" s="150"/>
      <c r="Z34" s="150"/>
      <c r="AA34" s="150"/>
      <c r="AB34" s="150"/>
    </row>
    <row r="35" spans="1:28" s="160" customFormat="1" ht="12.75">
      <c r="A35" s="315"/>
      <c r="B35" s="310"/>
      <c r="C35" s="317"/>
      <c r="D35" s="317"/>
      <c r="E35" s="319" t="s">
        <v>175</v>
      </c>
      <c r="H35" s="324">
        <v>7760</v>
      </c>
      <c r="L35" s="348"/>
      <c r="M35" s="30"/>
      <c r="N35" s="30"/>
      <c r="O35" s="30"/>
      <c r="P35" s="30"/>
      <c r="Q35" s="30"/>
      <c r="R35" s="30"/>
      <c r="T35" s="150"/>
      <c r="U35" s="150"/>
      <c r="V35" s="150"/>
      <c r="W35" s="150"/>
      <c r="X35" s="150"/>
      <c r="Y35" s="150"/>
      <c r="Z35" s="150"/>
      <c r="AA35" s="150"/>
      <c r="AB35" s="150"/>
    </row>
    <row r="36" spans="1:28" s="160" customFormat="1" ht="12.75">
      <c r="A36" s="187"/>
      <c r="B36" s="196"/>
      <c r="C36" s="144"/>
      <c r="D36" s="144"/>
      <c r="E36" s="319" t="s">
        <v>172</v>
      </c>
      <c r="F36" s="312"/>
      <c r="G36" s="313"/>
      <c r="H36" s="318"/>
      <c r="I36" s="313"/>
      <c r="J36" s="312"/>
      <c r="K36" s="314"/>
      <c r="L36" s="345"/>
      <c r="M36" s="30"/>
      <c r="N36" s="30"/>
      <c r="O36" s="30"/>
      <c r="P36" s="30"/>
      <c r="Q36" s="30"/>
      <c r="R36" s="30"/>
      <c r="T36" s="150"/>
      <c r="U36" s="150"/>
      <c r="V36" s="150"/>
      <c r="W36" s="150"/>
      <c r="X36" s="150"/>
      <c r="Y36" s="150"/>
      <c r="Z36" s="150"/>
      <c r="AA36" s="150"/>
      <c r="AB36" s="150"/>
    </row>
    <row r="37" spans="1:28" s="160" customFormat="1" ht="12.75">
      <c r="A37" s="187"/>
      <c r="B37" s="196"/>
      <c r="C37" s="144"/>
      <c r="D37" s="144"/>
      <c r="E37" s="315"/>
      <c r="F37" s="15"/>
      <c r="G37" s="313"/>
      <c r="H37" s="325"/>
      <c r="I37" s="313"/>
      <c r="J37" s="15"/>
      <c r="K37" s="312"/>
      <c r="L37" s="345"/>
      <c r="M37" s="30"/>
      <c r="N37" s="30"/>
      <c r="O37" s="30"/>
      <c r="P37" s="30"/>
      <c r="Q37" s="30"/>
      <c r="R37" s="30"/>
      <c r="T37" s="150"/>
      <c r="U37" s="150"/>
      <c r="V37" s="150"/>
      <c r="W37" s="150"/>
      <c r="X37" s="150"/>
      <c r="Y37" s="150"/>
      <c r="Z37" s="150"/>
      <c r="AA37" s="150"/>
      <c r="AB37" s="150"/>
    </row>
    <row r="38" spans="1:28" s="160" customFormat="1" ht="12.75">
      <c r="A38" s="187"/>
      <c r="B38" s="196"/>
      <c r="C38" s="144"/>
      <c r="D38" s="144"/>
      <c r="E38" s="315"/>
      <c r="F38" s="15"/>
      <c r="G38" s="313"/>
      <c r="H38" s="325"/>
      <c r="I38" s="316"/>
      <c r="J38" s="15"/>
      <c r="K38" s="312"/>
      <c r="L38" s="345"/>
      <c r="M38" s="30"/>
      <c r="N38" s="30"/>
      <c r="O38" s="30"/>
      <c r="P38" s="30"/>
      <c r="Q38" s="30"/>
      <c r="R38" s="30"/>
      <c r="T38" s="150"/>
      <c r="U38" s="150"/>
      <c r="V38" s="150"/>
      <c r="W38" s="150"/>
      <c r="X38" s="150"/>
      <c r="Y38" s="150"/>
      <c r="Z38" s="150"/>
      <c r="AA38" s="150"/>
      <c r="AB38" s="150"/>
    </row>
    <row r="39" spans="1:28" s="160" customFormat="1" ht="12.75">
      <c r="A39" s="187"/>
      <c r="B39" s="196"/>
      <c r="C39" s="144"/>
      <c r="D39" s="144"/>
      <c r="E39" s="315"/>
      <c r="F39" s="317"/>
      <c r="G39" s="313"/>
      <c r="H39" s="326"/>
      <c r="I39" s="313"/>
      <c r="J39" s="15"/>
      <c r="K39" s="312"/>
      <c r="L39" s="345"/>
      <c r="M39" s="30"/>
      <c r="N39" s="30"/>
      <c r="O39" s="30"/>
      <c r="P39" s="30"/>
      <c r="Q39" s="30"/>
      <c r="R39" s="30"/>
      <c r="T39" s="150"/>
      <c r="U39" s="150"/>
      <c r="V39" s="150"/>
      <c r="W39" s="150"/>
      <c r="X39" s="150"/>
      <c r="Y39" s="150"/>
      <c r="Z39" s="150"/>
      <c r="AA39" s="150"/>
      <c r="AB39" s="150"/>
    </row>
    <row r="40" spans="1:28" s="160" customFormat="1" ht="12.75">
      <c r="A40" s="187"/>
      <c r="B40" s="196"/>
      <c r="C40" s="144"/>
      <c r="D40" s="144"/>
      <c r="E40" s="150"/>
      <c r="F40" s="198"/>
      <c r="G40" s="199"/>
      <c r="H40" s="30"/>
      <c r="I40" s="30"/>
      <c r="J40" s="30"/>
      <c r="K40" s="30"/>
      <c r="L40" s="345"/>
      <c r="M40" s="30"/>
      <c r="N40" s="30"/>
      <c r="O40" s="30"/>
      <c r="P40" s="30"/>
      <c r="Q40" s="30"/>
      <c r="R40" s="30"/>
      <c r="T40" s="150"/>
      <c r="U40" s="150"/>
      <c r="V40" s="150"/>
      <c r="W40" s="150"/>
      <c r="X40" s="150"/>
      <c r="Y40" s="150"/>
      <c r="Z40" s="150"/>
      <c r="AA40" s="150"/>
      <c r="AB40" s="150"/>
    </row>
    <row r="41" spans="1:28" s="160" customFormat="1" ht="12.75">
      <c r="A41" s="187"/>
      <c r="B41" s="196"/>
      <c r="C41" s="144"/>
      <c r="D41" s="144"/>
      <c r="E41" s="150"/>
      <c r="F41" s="198"/>
      <c r="G41" s="199"/>
      <c r="H41" s="30"/>
      <c r="I41" s="30"/>
      <c r="J41" s="30"/>
      <c r="K41" s="30"/>
      <c r="L41" s="345"/>
      <c r="M41" s="30"/>
      <c r="N41" s="30"/>
      <c r="O41" s="30"/>
      <c r="P41" s="30"/>
      <c r="Q41" s="30"/>
      <c r="R41" s="30"/>
      <c r="T41" s="150"/>
      <c r="U41" s="150"/>
      <c r="V41" s="150"/>
      <c r="W41" s="150"/>
      <c r="X41" s="150"/>
      <c r="Y41" s="150"/>
      <c r="Z41" s="150"/>
      <c r="AA41" s="150"/>
      <c r="AB41" s="150"/>
    </row>
    <row r="42" spans="1:28" s="160" customFormat="1" ht="12.75">
      <c r="A42" s="187"/>
      <c r="B42" s="196"/>
      <c r="C42" s="144"/>
      <c r="D42" s="144"/>
      <c r="E42" s="150"/>
      <c r="F42" s="198"/>
      <c r="G42" s="199"/>
      <c r="H42" s="30"/>
      <c r="I42" s="30"/>
      <c r="J42" s="30"/>
      <c r="K42" s="30"/>
      <c r="L42" s="345"/>
      <c r="M42" s="30"/>
      <c r="N42" s="30"/>
      <c r="O42" s="30"/>
      <c r="P42" s="30"/>
      <c r="Q42" s="30"/>
      <c r="R42" s="30"/>
      <c r="T42" s="150"/>
      <c r="U42" s="150"/>
      <c r="V42" s="150"/>
      <c r="W42" s="150"/>
      <c r="X42" s="150"/>
      <c r="Y42" s="150"/>
      <c r="Z42" s="150"/>
      <c r="AA42" s="150"/>
      <c r="AB42" s="150"/>
    </row>
    <row r="43" spans="1:28" s="160" customFormat="1" ht="12.75">
      <c r="A43" s="187"/>
      <c r="B43" s="196"/>
      <c r="C43" s="144"/>
      <c r="D43" s="144"/>
      <c r="E43" s="150"/>
      <c r="F43" s="198"/>
      <c r="G43" s="199"/>
      <c r="H43" s="30"/>
      <c r="I43" s="30"/>
      <c r="J43" s="30"/>
      <c r="K43" s="30"/>
      <c r="L43" s="345"/>
      <c r="M43" s="30"/>
      <c r="N43" s="30"/>
      <c r="O43" s="30"/>
      <c r="P43" s="30"/>
      <c r="Q43" s="30"/>
      <c r="R43" s="30"/>
      <c r="T43" s="150"/>
      <c r="U43" s="150"/>
      <c r="V43" s="150"/>
      <c r="W43" s="150"/>
      <c r="X43" s="150"/>
      <c r="Y43" s="150"/>
      <c r="Z43" s="150"/>
      <c r="AA43" s="150"/>
      <c r="AB43" s="150"/>
    </row>
    <row r="44" spans="1:28" s="160" customFormat="1" ht="12.75">
      <c r="A44" s="187"/>
      <c r="B44" s="196"/>
      <c r="C44" s="144"/>
      <c r="D44" s="144"/>
      <c r="E44" s="150"/>
      <c r="F44" s="198"/>
      <c r="G44" s="199"/>
      <c r="H44" s="30"/>
      <c r="I44" s="30"/>
      <c r="J44" s="30"/>
      <c r="K44" s="30"/>
      <c r="L44" s="345"/>
      <c r="M44" s="30"/>
      <c r="N44" s="30"/>
      <c r="O44" s="30"/>
      <c r="P44" s="30"/>
      <c r="Q44" s="30"/>
      <c r="R44" s="30"/>
      <c r="T44" s="150"/>
      <c r="U44" s="150"/>
      <c r="V44" s="150"/>
      <c r="W44" s="150"/>
      <c r="X44" s="150"/>
      <c r="Y44" s="150"/>
      <c r="Z44" s="150"/>
      <c r="AA44" s="150"/>
      <c r="AB44" s="150"/>
    </row>
    <row r="45" spans="1:28" s="160" customFormat="1" ht="12.75">
      <c r="A45" s="187"/>
      <c r="B45" s="196"/>
      <c r="C45" s="144"/>
      <c r="D45" s="144"/>
      <c r="E45" s="150"/>
      <c r="F45" s="198"/>
      <c r="G45" s="199"/>
      <c r="H45" s="30"/>
      <c r="I45" s="30"/>
      <c r="J45" s="30"/>
      <c r="K45" s="30"/>
      <c r="L45" s="345"/>
      <c r="M45" s="30"/>
      <c r="N45" s="30"/>
      <c r="O45" s="30"/>
      <c r="P45" s="30"/>
      <c r="Q45" s="30"/>
      <c r="R45" s="30"/>
      <c r="T45" s="150"/>
      <c r="U45" s="150"/>
      <c r="V45" s="150"/>
      <c r="W45" s="150"/>
      <c r="X45" s="150"/>
      <c r="Y45" s="150"/>
      <c r="Z45" s="150"/>
      <c r="AA45" s="150"/>
      <c r="AB45" s="150"/>
    </row>
    <row r="46" spans="1:28" s="160" customFormat="1" ht="12.75">
      <c r="A46" s="150"/>
      <c r="B46" s="196"/>
      <c r="C46" s="144"/>
      <c r="D46" s="144"/>
      <c r="E46" s="150"/>
      <c r="F46" s="198"/>
      <c r="G46" s="199"/>
      <c r="H46" s="30"/>
      <c r="I46" s="30"/>
      <c r="J46" s="30"/>
      <c r="K46" s="30"/>
      <c r="L46" s="345"/>
      <c r="M46" s="30"/>
      <c r="N46" s="30"/>
      <c r="O46" s="30"/>
      <c r="P46" s="30"/>
      <c r="Q46" s="30"/>
      <c r="R46" s="30"/>
      <c r="T46" s="150"/>
      <c r="U46" s="150"/>
      <c r="V46" s="150"/>
      <c r="W46" s="150"/>
      <c r="X46" s="150"/>
      <c r="Y46" s="150"/>
      <c r="Z46" s="150"/>
      <c r="AA46" s="150"/>
      <c r="AB46" s="150"/>
    </row>
    <row r="47" spans="1:28" s="160" customFormat="1" ht="12.75">
      <c r="A47" s="187"/>
      <c r="B47" s="196"/>
      <c r="C47" s="144"/>
      <c r="D47" s="144"/>
      <c r="E47" s="150"/>
      <c r="F47" s="198"/>
      <c r="G47" s="199"/>
      <c r="H47" s="30"/>
      <c r="I47" s="30"/>
      <c r="J47" s="30"/>
      <c r="K47" s="30"/>
      <c r="L47" s="345"/>
      <c r="M47" s="30"/>
      <c r="N47" s="30"/>
      <c r="O47" s="30"/>
      <c r="P47" s="30"/>
      <c r="Q47" s="30"/>
      <c r="R47" s="30"/>
      <c r="T47" s="150"/>
      <c r="U47" s="150"/>
      <c r="V47" s="150"/>
      <c r="W47" s="150"/>
      <c r="X47" s="150"/>
      <c r="Y47" s="150"/>
      <c r="Z47" s="150"/>
      <c r="AA47" s="150"/>
      <c r="AB47" s="150"/>
    </row>
    <row r="48" spans="1:28" s="160" customFormat="1" ht="12.75">
      <c r="A48" s="187"/>
      <c r="B48" s="196"/>
      <c r="C48" s="144"/>
      <c r="D48" s="144"/>
      <c r="E48" s="150"/>
      <c r="F48" s="198"/>
      <c r="G48" s="199"/>
      <c r="H48" s="30"/>
      <c r="I48" s="30"/>
      <c r="J48" s="30"/>
      <c r="K48" s="30"/>
      <c r="L48" s="345"/>
      <c r="M48" s="30"/>
      <c r="N48" s="30"/>
      <c r="O48" s="30"/>
      <c r="P48" s="30"/>
      <c r="Q48" s="30"/>
      <c r="R48" s="30"/>
      <c r="T48" s="150"/>
      <c r="U48" s="150"/>
      <c r="V48" s="150"/>
      <c r="W48" s="150"/>
      <c r="X48" s="150"/>
      <c r="Y48" s="150"/>
      <c r="Z48" s="150"/>
      <c r="AA48" s="150"/>
      <c r="AB48" s="150"/>
    </row>
    <row r="49" spans="1:28" s="160" customFormat="1" ht="12.75">
      <c r="A49" s="187"/>
      <c r="B49" s="196"/>
      <c r="C49" s="144"/>
      <c r="D49" s="144"/>
      <c r="E49" s="150"/>
      <c r="F49" s="198"/>
      <c r="G49" s="199"/>
      <c r="H49" s="30"/>
      <c r="I49" s="30"/>
      <c r="J49" s="30"/>
      <c r="K49" s="30"/>
      <c r="L49" s="345"/>
      <c r="M49" s="30"/>
      <c r="N49" s="30"/>
      <c r="O49" s="30"/>
      <c r="P49" s="30"/>
      <c r="Q49" s="30"/>
      <c r="R49" s="30"/>
      <c r="T49" s="150"/>
      <c r="U49" s="150"/>
      <c r="V49" s="150"/>
      <c r="W49" s="150"/>
      <c r="X49" s="150"/>
      <c r="Y49" s="150"/>
      <c r="Z49" s="150"/>
      <c r="AA49" s="150"/>
      <c r="AB49" s="150"/>
    </row>
    <row r="50" spans="1:28" s="160" customFormat="1" ht="12.75">
      <c r="A50" s="187"/>
      <c r="B50" s="196"/>
      <c r="C50" s="144"/>
      <c r="D50" s="144"/>
      <c r="E50" s="150"/>
      <c r="F50" s="198"/>
      <c r="G50" s="199"/>
      <c r="H50" s="30"/>
      <c r="I50" s="30"/>
      <c r="J50" s="30"/>
      <c r="K50" s="30"/>
      <c r="L50" s="345"/>
      <c r="M50" s="30"/>
      <c r="N50" s="30"/>
      <c r="O50" s="30"/>
      <c r="P50" s="30"/>
      <c r="Q50" s="30"/>
      <c r="R50" s="30"/>
      <c r="T50" s="150"/>
      <c r="U50" s="150"/>
      <c r="V50" s="150"/>
      <c r="W50" s="150"/>
      <c r="X50" s="150"/>
      <c r="Y50" s="150"/>
      <c r="Z50" s="150"/>
      <c r="AA50" s="150"/>
      <c r="AB50" s="150"/>
    </row>
    <row r="51" spans="1:28" s="160" customFormat="1" ht="12.75">
      <c r="A51" s="187"/>
      <c r="B51" s="196"/>
      <c r="C51" s="144"/>
      <c r="D51" s="144"/>
      <c r="E51" s="150"/>
      <c r="F51" s="198"/>
      <c r="G51" s="199"/>
      <c r="H51" s="30"/>
      <c r="I51" s="30"/>
      <c r="J51" s="30"/>
      <c r="K51" s="30"/>
      <c r="L51" s="345"/>
      <c r="M51" s="30"/>
      <c r="N51" s="30"/>
      <c r="O51" s="30"/>
      <c r="P51" s="30"/>
      <c r="Q51" s="30"/>
      <c r="R51" s="30"/>
      <c r="T51" s="150"/>
      <c r="U51" s="150"/>
      <c r="V51" s="150"/>
      <c r="W51" s="150"/>
      <c r="X51" s="150"/>
      <c r="Y51" s="150"/>
      <c r="Z51" s="150"/>
      <c r="AA51" s="150"/>
      <c r="AB51" s="150"/>
    </row>
    <row r="52" spans="1:28" s="160" customFormat="1" ht="12.75">
      <c r="A52" s="187"/>
      <c r="B52" s="196"/>
      <c r="C52" s="144"/>
      <c r="D52" s="144"/>
      <c r="E52" s="150"/>
      <c r="F52" s="198"/>
      <c r="G52" s="199"/>
      <c r="H52" s="30"/>
      <c r="I52" s="30"/>
      <c r="J52" s="30"/>
      <c r="K52" s="30"/>
      <c r="L52" s="345"/>
      <c r="M52" s="30"/>
      <c r="N52" s="30"/>
      <c r="O52" s="30"/>
      <c r="P52" s="30"/>
      <c r="Q52" s="30"/>
      <c r="R52" s="30"/>
      <c r="T52" s="150"/>
      <c r="U52" s="150"/>
      <c r="V52" s="150"/>
      <c r="W52" s="150"/>
      <c r="X52" s="150"/>
      <c r="Y52" s="150"/>
      <c r="Z52" s="150"/>
      <c r="AA52" s="150"/>
      <c r="AB52" s="150"/>
    </row>
    <row r="53" spans="1:28" s="160" customFormat="1" ht="12.75">
      <c r="A53" s="187"/>
      <c r="B53" s="196"/>
      <c r="C53" s="144"/>
      <c r="D53" s="144"/>
      <c r="E53" s="150"/>
      <c r="F53" s="198"/>
      <c r="G53" s="199"/>
      <c r="H53" s="30"/>
      <c r="I53" s="30"/>
      <c r="J53" s="30"/>
      <c r="K53" s="30"/>
      <c r="L53" s="345"/>
      <c r="M53" s="30"/>
      <c r="N53" s="30"/>
      <c r="O53" s="30"/>
      <c r="P53" s="30"/>
      <c r="Q53" s="30"/>
      <c r="R53" s="30"/>
      <c r="T53" s="150"/>
      <c r="U53" s="150"/>
      <c r="V53" s="150"/>
      <c r="W53" s="150"/>
      <c r="X53" s="150"/>
      <c r="Y53" s="150"/>
      <c r="Z53" s="150"/>
      <c r="AA53" s="150"/>
      <c r="AB53" s="150"/>
    </row>
    <row r="54" spans="1:28" s="160" customFormat="1" ht="12.75">
      <c r="A54" s="187"/>
      <c r="B54" s="196"/>
      <c r="C54" s="144"/>
      <c r="D54" s="144"/>
      <c r="E54" s="150"/>
      <c r="F54" s="198"/>
      <c r="G54" s="199"/>
      <c r="H54" s="30"/>
      <c r="I54" s="30"/>
      <c r="J54" s="30"/>
      <c r="K54" s="30"/>
      <c r="L54" s="345"/>
      <c r="M54" s="30"/>
      <c r="N54" s="30"/>
      <c r="O54" s="30"/>
      <c r="P54" s="30"/>
      <c r="Q54" s="30"/>
      <c r="R54" s="30"/>
      <c r="T54" s="150"/>
      <c r="U54" s="150"/>
      <c r="V54" s="150"/>
      <c r="W54" s="150"/>
      <c r="X54" s="150"/>
      <c r="Y54" s="150"/>
      <c r="Z54" s="150"/>
      <c r="AA54" s="150"/>
      <c r="AB54" s="150"/>
    </row>
    <row r="55" spans="1:28" s="160" customFormat="1" ht="12.75">
      <c r="A55" s="187"/>
      <c r="B55" s="196"/>
      <c r="C55" s="144"/>
      <c r="D55" s="144"/>
      <c r="E55" s="150"/>
      <c r="F55" s="198"/>
      <c r="G55" s="199"/>
      <c r="H55" s="30"/>
      <c r="I55" s="30"/>
      <c r="J55" s="30"/>
      <c r="K55" s="30"/>
      <c r="L55" s="345"/>
      <c r="M55" s="30"/>
      <c r="N55" s="30"/>
      <c r="O55" s="30"/>
      <c r="P55" s="30"/>
      <c r="Q55" s="30"/>
      <c r="R55" s="30"/>
      <c r="T55" s="150"/>
      <c r="U55" s="150"/>
      <c r="V55" s="150"/>
      <c r="W55" s="150"/>
      <c r="X55" s="150"/>
      <c r="Y55" s="150"/>
      <c r="Z55" s="150"/>
      <c r="AA55" s="150"/>
      <c r="AB55" s="150"/>
    </row>
    <row r="56" spans="1:28" s="160" customFormat="1" ht="12.75">
      <c r="A56" s="187"/>
      <c r="B56" s="196"/>
      <c r="C56" s="144"/>
      <c r="D56" s="144"/>
      <c r="E56" s="150"/>
      <c r="F56" s="198"/>
      <c r="G56" s="199"/>
      <c r="H56" s="30"/>
      <c r="I56" s="30"/>
      <c r="J56" s="30"/>
      <c r="K56" s="30"/>
      <c r="L56" s="345"/>
      <c r="M56" s="30"/>
      <c r="N56" s="30"/>
      <c r="O56" s="30"/>
      <c r="P56" s="30"/>
      <c r="Q56" s="30"/>
      <c r="R56" s="30"/>
      <c r="T56" s="150"/>
      <c r="U56" s="150"/>
      <c r="V56" s="150"/>
      <c r="W56" s="150"/>
      <c r="X56" s="150"/>
      <c r="Y56" s="150"/>
      <c r="Z56" s="150"/>
      <c r="AA56" s="150"/>
      <c r="AB56" s="150"/>
    </row>
    <row r="57" spans="1:28" s="160" customFormat="1" ht="12.75">
      <c r="A57" s="187"/>
      <c r="B57" s="196"/>
      <c r="C57" s="144"/>
      <c r="D57" s="144"/>
      <c r="E57" s="150"/>
      <c r="F57" s="198"/>
      <c r="G57" s="199"/>
      <c r="H57" s="30"/>
      <c r="I57" s="30"/>
      <c r="J57" s="30"/>
      <c r="K57" s="30"/>
      <c r="L57" s="345"/>
      <c r="M57" s="30"/>
      <c r="N57" s="30"/>
      <c r="O57" s="30"/>
      <c r="P57" s="30"/>
      <c r="Q57" s="30"/>
      <c r="R57" s="30"/>
      <c r="T57" s="150"/>
      <c r="U57" s="150"/>
      <c r="V57" s="150"/>
      <c r="W57" s="150"/>
      <c r="X57" s="150"/>
      <c r="Y57" s="150"/>
      <c r="Z57" s="150"/>
      <c r="AA57" s="150"/>
      <c r="AB57" s="150"/>
    </row>
    <row r="58" spans="1:28" s="160" customFormat="1" ht="12.75">
      <c r="A58" s="187"/>
      <c r="B58" s="196"/>
      <c r="C58" s="144"/>
      <c r="D58" s="144"/>
      <c r="E58" s="150"/>
      <c r="F58" s="198"/>
      <c r="G58" s="199"/>
      <c r="H58" s="30"/>
      <c r="I58" s="30"/>
      <c r="J58" s="30"/>
      <c r="K58" s="30"/>
      <c r="L58" s="345"/>
      <c r="M58" s="30"/>
      <c r="N58" s="30"/>
      <c r="O58" s="30"/>
      <c r="P58" s="30"/>
      <c r="Q58" s="30"/>
      <c r="R58" s="30"/>
      <c r="T58" s="150"/>
      <c r="U58" s="150"/>
      <c r="V58" s="150"/>
      <c r="W58" s="150"/>
      <c r="X58" s="150"/>
      <c r="Y58" s="150"/>
      <c r="Z58" s="150"/>
      <c r="AA58" s="150"/>
      <c r="AB58" s="150"/>
    </row>
    <row r="59" spans="1:28" s="160" customFormat="1" ht="12.75">
      <c r="A59" s="187"/>
      <c r="B59" s="196"/>
      <c r="C59" s="144"/>
      <c r="D59" s="144"/>
      <c r="E59" s="150"/>
      <c r="F59" s="198"/>
      <c r="G59" s="199"/>
      <c r="H59" s="30"/>
      <c r="I59" s="30"/>
      <c r="J59" s="30"/>
      <c r="K59" s="30"/>
      <c r="L59" s="345"/>
      <c r="M59" s="30"/>
      <c r="N59" s="30"/>
      <c r="O59" s="30"/>
      <c r="P59" s="30"/>
      <c r="Q59" s="30"/>
      <c r="R59" s="30"/>
      <c r="T59" s="150"/>
      <c r="U59" s="150"/>
      <c r="V59" s="150"/>
      <c r="W59" s="150"/>
      <c r="X59" s="150"/>
      <c r="Y59" s="150"/>
      <c r="Z59" s="150"/>
      <c r="AA59" s="150"/>
      <c r="AB59" s="150"/>
    </row>
    <row r="60" spans="1:28" s="160" customFormat="1" ht="12.75">
      <c r="A60" s="187"/>
      <c r="B60" s="196"/>
      <c r="C60" s="144"/>
      <c r="D60" s="144"/>
      <c r="E60" s="150"/>
      <c r="F60" s="198"/>
      <c r="G60" s="199"/>
      <c r="H60" s="30"/>
      <c r="I60" s="30"/>
      <c r="J60" s="30"/>
      <c r="K60" s="30"/>
      <c r="L60" s="345"/>
      <c r="M60" s="30"/>
      <c r="N60" s="30"/>
      <c r="O60" s="30"/>
      <c r="P60" s="30"/>
      <c r="Q60" s="30"/>
      <c r="R60" s="30"/>
      <c r="T60" s="150"/>
      <c r="U60" s="150"/>
      <c r="V60" s="150"/>
      <c r="W60" s="150"/>
      <c r="X60" s="150"/>
      <c r="Y60" s="150"/>
      <c r="Z60" s="150"/>
      <c r="AA60" s="150"/>
      <c r="AB60" s="150"/>
    </row>
    <row r="61" spans="1:28" s="160" customFormat="1" ht="12.75">
      <c r="A61" s="187"/>
      <c r="B61" s="196"/>
      <c r="C61" s="144"/>
      <c r="D61" s="144"/>
      <c r="E61" s="150"/>
      <c r="F61" s="198"/>
      <c r="G61" s="199"/>
      <c r="H61" s="30"/>
      <c r="I61" s="30"/>
      <c r="J61" s="30"/>
      <c r="K61" s="30"/>
      <c r="L61" s="345"/>
      <c r="M61" s="30"/>
      <c r="N61" s="30"/>
      <c r="O61" s="30"/>
      <c r="P61" s="30"/>
      <c r="Q61" s="30"/>
      <c r="R61" s="30"/>
      <c r="T61" s="150"/>
      <c r="U61" s="150"/>
      <c r="V61" s="150"/>
      <c r="W61" s="150"/>
      <c r="X61" s="150"/>
      <c r="Y61" s="150"/>
      <c r="Z61" s="150"/>
      <c r="AA61" s="150"/>
      <c r="AB61" s="150"/>
    </row>
    <row r="62" spans="1:28" s="160" customFormat="1" ht="12.75">
      <c r="A62" s="187"/>
      <c r="B62" s="196"/>
      <c r="C62" s="144"/>
      <c r="D62" s="144"/>
      <c r="E62" s="150"/>
      <c r="F62" s="198"/>
      <c r="G62" s="199"/>
      <c r="H62" s="30"/>
      <c r="I62" s="30"/>
      <c r="J62" s="30"/>
      <c r="K62" s="30"/>
      <c r="L62" s="345"/>
      <c r="M62" s="30"/>
      <c r="N62" s="30"/>
      <c r="O62" s="30"/>
      <c r="P62" s="30"/>
      <c r="Q62" s="30"/>
      <c r="R62" s="30"/>
      <c r="T62" s="150"/>
      <c r="U62" s="150"/>
      <c r="V62" s="150"/>
      <c r="W62" s="150"/>
      <c r="X62" s="150"/>
      <c r="Y62" s="150"/>
      <c r="Z62" s="150"/>
      <c r="AA62" s="150"/>
      <c r="AB62" s="150"/>
    </row>
    <row r="63" spans="1:28" s="160" customFormat="1" ht="12.75">
      <c r="A63" s="187"/>
      <c r="B63" s="196"/>
      <c r="C63" s="144"/>
      <c r="D63" s="144"/>
      <c r="E63" s="150"/>
      <c r="F63" s="198"/>
      <c r="G63" s="199"/>
      <c r="H63" s="30"/>
      <c r="I63" s="30"/>
      <c r="J63" s="30"/>
      <c r="K63" s="30"/>
      <c r="L63" s="345"/>
      <c r="M63" s="30"/>
      <c r="N63" s="30"/>
      <c r="O63" s="30"/>
      <c r="P63" s="30"/>
      <c r="Q63" s="30"/>
      <c r="R63" s="30"/>
      <c r="T63" s="150"/>
      <c r="U63" s="150"/>
      <c r="V63" s="150"/>
      <c r="W63" s="150"/>
      <c r="X63" s="150"/>
      <c r="Y63" s="150"/>
      <c r="Z63" s="150"/>
      <c r="AA63" s="150"/>
      <c r="AB63" s="150"/>
    </row>
    <row r="64" spans="1:28" s="160" customFormat="1" ht="12.75">
      <c r="A64" s="187"/>
      <c r="B64" s="196"/>
      <c r="C64" s="144"/>
      <c r="D64" s="144"/>
      <c r="E64" s="150"/>
      <c r="F64" s="198"/>
      <c r="G64" s="199"/>
      <c r="H64" s="30"/>
      <c r="I64" s="30"/>
      <c r="J64" s="30"/>
      <c r="K64" s="30"/>
      <c r="L64" s="345"/>
      <c r="M64" s="30"/>
      <c r="N64" s="30"/>
      <c r="O64" s="30"/>
      <c r="P64" s="30"/>
      <c r="Q64" s="30"/>
      <c r="R64" s="30"/>
      <c r="T64" s="150"/>
      <c r="U64" s="150"/>
      <c r="V64" s="150"/>
      <c r="W64" s="150"/>
      <c r="X64" s="150"/>
      <c r="Y64" s="150"/>
      <c r="Z64" s="150"/>
      <c r="AA64" s="150"/>
      <c r="AB64" s="150"/>
    </row>
    <row r="65" spans="1:28" s="160" customFormat="1" ht="12.75">
      <c r="A65" s="187"/>
      <c r="B65" s="196"/>
      <c r="C65" s="144"/>
      <c r="D65" s="144"/>
      <c r="E65" s="150"/>
      <c r="F65" s="198"/>
      <c r="G65" s="199"/>
      <c r="H65" s="30"/>
      <c r="I65" s="30"/>
      <c r="J65" s="30"/>
      <c r="K65" s="30"/>
      <c r="L65" s="345"/>
      <c r="M65" s="30"/>
      <c r="N65" s="30"/>
      <c r="O65" s="30"/>
      <c r="P65" s="30"/>
      <c r="Q65" s="30"/>
      <c r="R65" s="30"/>
      <c r="T65" s="150"/>
      <c r="U65" s="150"/>
      <c r="V65" s="150"/>
      <c r="W65" s="150"/>
      <c r="X65" s="150"/>
      <c r="Y65" s="150"/>
      <c r="Z65" s="150"/>
      <c r="AA65" s="150"/>
      <c r="AB65" s="150"/>
    </row>
    <row r="66" spans="1:28" s="160" customFormat="1" ht="12.75">
      <c r="A66" s="187"/>
      <c r="B66" s="196"/>
      <c r="C66" s="144"/>
      <c r="D66" s="144"/>
      <c r="E66" s="150"/>
      <c r="F66" s="198"/>
      <c r="G66" s="199"/>
      <c r="H66" s="30"/>
      <c r="I66" s="30"/>
      <c r="J66" s="30"/>
      <c r="K66" s="30"/>
      <c r="L66" s="345"/>
      <c r="M66" s="30"/>
      <c r="N66" s="30"/>
      <c r="O66" s="30"/>
      <c r="P66" s="30"/>
      <c r="Q66" s="30"/>
      <c r="R66" s="30"/>
      <c r="T66" s="150"/>
      <c r="U66" s="150"/>
      <c r="V66" s="150"/>
      <c r="W66" s="150"/>
      <c r="X66" s="150"/>
      <c r="Y66" s="150"/>
      <c r="Z66" s="150"/>
      <c r="AA66" s="150"/>
      <c r="AB66" s="150"/>
    </row>
    <row r="67" spans="1:28" s="160" customFormat="1" ht="12.75">
      <c r="A67" s="187"/>
      <c r="B67" s="196"/>
      <c r="C67" s="144"/>
      <c r="D67" s="144"/>
      <c r="E67" s="150"/>
      <c r="F67" s="198"/>
      <c r="G67" s="199"/>
      <c r="H67" s="30"/>
      <c r="I67" s="30"/>
      <c r="J67" s="30"/>
      <c r="K67" s="30"/>
      <c r="L67" s="345"/>
      <c r="M67" s="30"/>
      <c r="N67" s="30"/>
      <c r="O67" s="30"/>
      <c r="P67" s="30"/>
      <c r="Q67" s="30"/>
      <c r="R67" s="30"/>
      <c r="T67" s="150"/>
      <c r="U67" s="150"/>
      <c r="V67" s="150"/>
      <c r="W67" s="150"/>
      <c r="X67" s="150"/>
      <c r="Y67" s="150"/>
      <c r="Z67" s="150"/>
      <c r="AA67" s="150"/>
      <c r="AB67" s="150"/>
    </row>
    <row r="68" spans="1:28" s="160" customFormat="1" ht="12.75">
      <c r="A68" s="187"/>
      <c r="B68" s="196"/>
      <c r="C68" s="144"/>
      <c r="D68" s="144"/>
      <c r="E68" s="150"/>
      <c r="F68" s="198"/>
      <c r="G68" s="199"/>
      <c r="H68" s="30"/>
      <c r="I68" s="30"/>
      <c r="J68" s="30"/>
      <c r="K68" s="30"/>
      <c r="L68" s="345"/>
      <c r="M68" s="30"/>
      <c r="N68" s="30"/>
      <c r="O68" s="30"/>
      <c r="P68" s="30"/>
      <c r="Q68" s="30"/>
      <c r="R68" s="30"/>
      <c r="T68" s="150"/>
      <c r="U68" s="150"/>
      <c r="V68" s="150"/>
      <c r="W68" s="150"/>
      <c r="X68" s="150"/>
      <c r="Y68" s="150"/>
      <c r="Z68" s="150"/>
      <c r="AA68" s="150"/>
      <c r="AB68" s="150"/>
    </row>
    <row r="69" spans="1:28" s="160" customFormat="1" ht="12.75">
      <c r="A69" s="187"/>
      <c r="B69" s="196"/>
      <c r="C69" s="144"/>
      <c r="D69" s="144"/>
      <c r="E69" s="150"/>
      <c r="F69" s="198"/>
      <c r="G69" s="199"/>
      <c r="H69" s="30"/>
      <c r="I69" s="30"/>
      <c r="J69" s="30"/>
      <c r="K69" s="30"/>
      <c r="L69" s="345"/>
      <c r="M69" s="30"/>
      <c r="N69" s="30"/>
      <c r="O69" s="30"/>
      <c r="P69" s="30"/>
      <c r="Q69" s="30"/>
      <c r="R69" s="30"/>
      <c r="T69" s="150"/>
      <c r="U69" s="150"/>
      <c r="V69" s="150"/>
      <c r="W69" s="150"/>
      <c r="X69" s="150"/>
      <c r="Y69" s="150"/>
      <c r="Z69" s="150"/>
      <c r="AA69" s="150"/>
      <c r="AB69" s="150"/>
    </row>
    <row r="70" spans="1:28" s="160" customFormat="1" ht="12.75">
      <c r="A70" s="187"/>
      <c r="B70" s="196"/>
      <c r="C70" s="144"/>
      <c r="D70" s="144"/>
      <c r="E70" s="150"/>
      <c r="F70" s="198"/>
      <c r="G70" s="199"/>
      <c r="H70" s="30"/>
      <c r="I70" s="30"/>
      <c r="J70" s="30"/>
      <c r="K70" s="30"/>
      <c r="L70" s="345"/>
      <c r="M70" s="30"/>
      <c r="N70" s="30"/>
      <c r="O70" s="30"/>
      <c r="P70" s="30"/>
      <c r="Q70" s="30"/>
      <c r="R70" s="30"/>
      <c r="T70" s="150"/>
      <c r="U70" s="150"/>
      <c r="V70" s="150"/>
      <c r="W70" s="150"/>
      <c r="X70" s="150"/>
      <c r="Y70" s="150"/>
      <c r="Z70" s="150"/>
      <c r="AA70" s="150"/>
      <c r="AB70" s="150"/>
    </row>
    <row r="71" spans="1:28" s="160" customFormat="1" ht="12.75">
      <c r="A71" s="187"/>
      <c r="B71" s="196"/>
      <c r="C71" s="144"/>
      <c r="D71" s="144"/>
      <c r="E71" s="150"/>
      <c r="F71" s="198"/>
      <c r="G71" s="199"/>
      <c r="H71" s="30"/>
      <c r="I71" s="30"/>
      <c r="J71" s="30"/>
      <c r="K71" s="30"/>
      <c r="L71" s="345"/>
      <c r="M71" s="30"/>
      <c r="N71" s="30"/>
      <c r="O71" s="30"/>
      <c r="P71" s="30"/>
      <c r="Q71" s="30"/>
      <c r="R71" s="30"/>
      <c r="T71" s="150"/>
      <c r="U71" s="150"/>
      <c r="V71" s="150"/>
      <c r="W71" s="150"/>
      <c r="X71" s="150"/>
      <c r="Y71" s="150"/>
      <c r="Z71" s="150"/>
      <c r="AA71" s="150"/>
      <c r="AB71" s="150"/>
    </row>
    <row r="72" spans="1:28" s="160" customFormat="1" ht="12.75">
      <c r="A72" s="187"/>
      <c r="B72" s="196"/>
      <c r="C72" s="144"/>
      <c r="D72" s="144"/>
      <c r="E72" s="150"/>
      <c r="F72" s="198"/>
      <c r="G72" s="199"/>
      <c r="H72" s="30"/>
      <c r="I72" s="30"/>
      <c r="J72" s="30"/>
      <c r="K72" s="30"/>
      <c r="L72" s="345"/>
      <c r="M72" s="30"/>
      <c r="N72" s="30"/>
      <c r="O72" s="30"/>
      <c r="P72" s="30"/>
      <c r="Q72" s="30"/>
      <c r="R72" s="30"/>
      <c r="T72" s="150"/>
      <c r="U72" s="150"/>
      <c r="V72" s="150"/>
      <c r="W72" s="150"/>
      <c r="X72" s="150"/>
      <c r="Y72" s="150"/>
      <c r="Z72" s="150"/>
      <c r="AA72" s="150"/>
      <c r="AB72" s="150"/>
    </row>
    <row r="73" spans="1:28" s="160" customFormat="1" ht="12.75">
      <c r="A73" s="187"/>
      <c r="B73" s="196"/>
      <c r="C73" s="144"/>
      <c r="D73" s="144"/>
      <c r="E73" s="150"/>
      <c r="F73" s="198"/>
      <c r="G73" s="199"/>
      <c r="H73" s="30"/>
      <c r="I73" s="30"/>
      <c r="J73" s="30"/>
      <c r="K73" s="30"/>
      <c r="L73" s="345"/>
      <c r="M73" s="30"/>
      <c r="N73" s="30"/>
      <c r="O73" s="30"/>
      <c r="P73" s="30"/>
      <c r="Q73" s="30"/>
      <c r="R73" s="30"/>
      <c r="T73" s="150"/>
      <c r="U73" s="150"/>
      <c r="V73" s="150"/>
      <c r="W73" s="150"/>
      <c r="X73" s="150"/>
      <c r="Y73" s="150"/>
      <c r="Z73" s="150"/>
      <c r="AA73" s="150"/>
      <c r="AB73" s="150"/>
    </row>
    <row r="74" spans="1:28" s="160" customFormat="1" ht="12.75">
      <c r="A74" s="187"/>
      <c r="B74" s="196"/>
      <c r="C74" s="144"/>
      <c r="D74" s="144"/>
      <c r="E74" s="150"/>
      <c r="F74" s="198"/>
      <c r="G74" s="199"/>
      <c r="H74" s="30"/>
      <c r="I74" s="30"/>
      <c r="J74" s="30"/>
      <c r="K74" s="30"/>
      <c r="L74" s="345"/>
      <c r="M74" s="30"/>
      <c r="N74" s="30"/>
      <c r="O74" s="30"/>
      <c r="P74" s="30"/>
      <c r="Q74" s="30"/>
      <c r="R74" s="30"/>
      <c r="T74" s="150"/>
      <c r="U74" s="150"/>
      <c r="V74" s="150"/>
      <c r="W74" s="150"/>
      <c r="X74" s="150"/>
      <c r="Y74" s="150"/>
      <c r="Z74" s="150"/>
      <c r="AA74" s="150"/>
      <c r="AB74" s="150"/>
    </row>
    <row r="75" spans="1:28" s="160" customFormat="1" ht="12.75">
      <c r="A75" s="187"/>
      <c r="B75" s="196"/>
      <c r="C75" s="144"/>
      <c r="D75" s="144"/>
      <c r="E75" s="150"/>
      <c r="F75" s="198"/>
      <c r="G75" s="199"/>
      <c r="H75" s="30"/>
      <c r="I75" s="30"/>
      <c r="J75" s="30"/>
      <c r="K75" s="30"/>
      <c r="L75" s="345"/>
      <c r="M75" s="30"/>
      <c r="N75" s="30"/>
      <c r="O75" s="30"/>
      <c r="P75" s="30"/>
      <c r="Q75" s="30"/>
      <c r="R75" s="30"/>
      <c r="T75" s="150"/>
      <c r="U75" s="150"/>
      <c r="V75" s="150"/>
      <c r="W75" s="150"/>
      <c r="X75" s="150"/>
      <c r="Y75" s="150"/>
      <c r="Z75" s="150"/>
      <c r="AA75" s="150"/>
      <c r="AB75" s="150"/>
    </row>
    <row r="76" spans="1:28" s="160" customFormat="1" ht="12.75">
      <c r="A76" s="187"/>
      <c r="B76" s="196"/>
      <c r="C76" s="144"/>
      <c r="D76" s="144"/>
      <c r="E76" s="150"/>
      <c r="F76" s="198"/>
      <c r="G76" s="199"/>
      <c r="H76" s="30"/>
      <c r="I76" s="30"/>
      <c r="J76" s="30"/>
      <c r="K76" s="30"/>
      <c r="L76" s="345"/>
      <c r="M76" s="30"/>
      <c r="N76" s="30"/>
      <c r="O76" s="30"/>
      <c r="P76" s="30"/>
      <c r="Q76" s="30"/>
      <c r="R76" s="30"/>
      <c r="T76" s="150"/>
      <c r="U76" s="150"/>
      <c r="V76" s="150"/>
      <c r="W76" s="150"/>
      <c r="X76" s="150"/>
      <c r="Y76" s="150"/>
      <c r="Z76" s="150"/>
      <c r="AA76" s="150"/>
      <c r="AB76" s="150"/>
    </row>
    <row r="77" spans="1:28" s="160" customFormat="1" ht="12.75">
      <c r="A77" s="187"/>
      <c r="B77" s="196"/>
      <c r="C77" s="144"/>
      <c r="D77" s="144"/>
      <c r="E77" s="150"/>
      <c r="F77" s="198"/>
      <c r="G77" s="199"/>
      <c r="H77" s="30"/>
      <c r="I77" s="30"/>
      <c r="J77" s="30"/>
      <c r="K77" s="30"/>
      <c r="L77" s="345"/>
      <c r="M77" s="30"/>
      <c r="N77" s="30"/>
      <c r="O77" s="30"/>
      <c r="P77" s="30"/>
      <c r="Q77" s="30"/>
      <c r="R77" s="30"/>
      <c r="T77" s="150"/>
      <c r="U77" s="150"/>
      <c r="V77" s="150"/>
      <c r="W77" s="150"/>
      <c r="X77" s="150"/>
      <c r="Y77" s="150"/>
      <c r="Z77" s="150"/>
      <c r="AA77" s="150"/>
      <c r="AB77" s="150"/>
    </row>
    <row r="78" spans="1:28" s="160" customFormat="1" ht="12.75">
      <c r="A78" s="187"/>
      <c r="B78" s="196"/>
      <c r="C78" s="144"/>
      <c r="D78" s="144"/>
      <c r="E78" s="150"/>
      <c r="F78" s="198"/>
      <c r="G78" s="199"/>
      <c r="H78" s="30"/>
      <c r="I78" s="30"/>
      <c r="J78" s="30"/>
      <c r="K78" s="30"/>
      <c r="L78" s="345"/>
      <c r="M78" s="30"/>
      <c r="N78" s="30"/>
      <c r="O78" s="30"/>
      <c r="P78" s="30"/>
      <c r="Q78" s="30"/>
      <c r="R78" s="30"/>
      <c r="T78" s="150"/>
      <c r="U78" s="150"/>
      <c r="V78" s="150"/>
      <c r="W78" s="150"/>
      <c r="X78" s="150"/>
      <c r="Y78" s="150"/>
      <c r="Z78" s="150"/>
      <c r="AA78" s="150"/>
      <c r="AB78" s="150"/>
    </row>
    <row r="79" spans="1:28" s="160" customFormat="1" ht="12.75">
      <c r="A79" s="150"/>
      <c r="B79" s="150"/>
      <c r="C79" s="150"/>
      <c r="D79" s="150"/>
      <c r="E79" s="150"/>
      <c r="F79" s="150"/>
      <c r="G79" s="150"/>
      <c r="H79" s="150"/>
      <c r="I79" s="150"/>
      <c r="L79" s="345"/>
      <c r="T79" s="150"/>
      <c r="U79" s="150"/>
      <c r="V79" s="150"/>
      <c r="W79" s="150"/>
      <c r="X79" s="150"/>
      <c r="Y79" s="150"/>
      <c r="Z79" s="150"/>
      <c r="AA79" s="150"/>
      <c r="AB79" s="150"/>
    </row>
    <row r="80" spans="1:28" s="160" customFormat="1" ht="12.75">
      <c r="A80" s="187"/>
      <c r="B80" s="196"/>
      <c r="C80" s="144"/>
      <c r="D80" s="144"/>
      <c r="E80" s="150"/>
      <c r="F80" s="198"/>
      <c r="G80" s="199"/>
      <c r="H80" s="150"/>
      <c r="I80" s="150"/>
      <c r="L80" s="345"/>
      <c r="T80" s="150"/>
      <c r="U80" s="150"/>
      <c r="V80" s="150"/>
      <c r="W80" s="150"/>
      <c r="X80" s="150"/>
      <c r="Y80" s="150"/>
      <c r="Z80" s="150"/>
      <c r="AA80" s="150"/>
      <c r="AB80" s="150"/>
    </row>
    <row r="82" spans="1:28" s="160" customFormat="1" ht="12.75">
      <c r="A82" s="150"/>
      <c r="B82" s="150"/>
      <c r="C82" s="150"/>
      <c r="D82" s="150"/>
      <c r="E82" s="150"/>
      <c r="F82" s="150"/>
      <c r="G82" s="150"/>
      <c r="H82" s="150"/>
      <c r="I82" s="150"/>
      <c r="L82" s="345"/>
      <c r="T82" s="150"/>
      <c r="U82" s="150"/>
      <c r="V82" s="150"/>
      <c r="W82" s="150"/>
      <c r="X82" s="150"/>
      <c r="Y82" s="150"/>
      <c r="Z82" s="150"/>
      <c r="AA82" s="150"/>
      <c r="AB82" s="150"/>
    </row>
  </sheetData>
  <sheetProtection selectLockedCells="1" selectUnlockedCells="1"/>
  <mergeCells count="1">
    <mergeCell ref="A4:A9"/>
  </mergeCells>
  <printOptions horizontalCentered="1"/>
  <pageMargins left="0.3937007874015748" right="0.3937007874015748" top="0.3937007874015748" bottom="0.3937007874015748" header="0" footer="0.1968503937007874"/>
  <pageSetup firstPageNumber="82" useFirstPageNumber="1" horizontalDpi="600" verticalDpi="600" orientation="landscape" paperSize="9" scale="70" r:id="rId1"/>
  <headerFooter scaleWithDoc="0">
    <oddFooter>&amp;L&amp;8DAFF; Sub-Directorate Economic Analysis&amp;C&amp;9&amp;P&amp;R&amp;8KZNDARD; Sub-Directorate Agricultural Economics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A2C8"/>
    <pageSetUpPr fitToPage="1"/>
  </sheetPr>
  <dimension ref="A1:Y38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53.7109375" style="1" customWidth="1"/>
    <col min="2" max="2" width="14.00390625" style="0" customWidth="1"/>
    <col min="3" max="3" width="5.7109375" style="0" customWidth="1"/>
    <col min="4" max="5" width="11.7109375" style="13" customWidth="1"/>
    <col min="6" max="13" width="11.7109375" style="8" customWidth="1"/>
    <col min="14" max="14" width="11.7109375" style="0" customWidth="1"/>
    <col min="20" max="20" width="12.421875" style="0" bestFit="1" customWidth="1"/>
    <col min="26" max="26" width="12.421875" style="0" bestFit="1" customWidth="1"/>
  </cols>
  <sheetData>
    <row r="1" spans="1:9" ht="16.5" customHeight="1">
      <c r="A1" s="10" t="s">
        <v>12</v>
      </c>
      <c r="B1" s="54"/>
      <c r="C1" s="352" t="s">
        <v>32</v>
      </c>
      <c r="D1" s="352"/>
      <c r="E1" s="8"/>
      <c r="F1" s="18" t="s">
        <v>35</v>
      </c>
      <c r="G1" s="60"/>
      <c r="H1" s="60"/>
      <c r="I1" s="7"/>
    </row>
    <row r="2" spans="1:9" ht="13.5" customHeight="1">
      <c r="A2" s="12"/>
      <c r="B2" s="51"/>
      <c r="C2" s="11"/>
      <c r="D2" s="7"/>
      <c r="E2" s="7"/>
      <c r="G2" s="61"/>
      <c r="H2" s="61"/>
      <c r="I2" s="7"/>
    </row>
    <row r="3" spans="1:9" ht="15" customHeight="1">
      <c r="A3" s="85" t="s">
        <v>36</v>
      </c>
      <c r="B3" s="51"/>
      <c r="C3" s="11"/>
      <c r="D3" s="7"/>
      <c r="E3" s="7"/>
      <c r="G3" s="61"/>
      <c r="H3" s="61"/>
      <c r="I3" s="7"/>
    </row>
    <row r="4" spans="1:9" ht="13.5" customHeight="1">
      <c r="A4" s="12"/>
      <c r="B4" s="51"/>
      <c r="C4" s="11"/>
      <c r="D4" s="7"/>
      <c r="E4" s="7"/>
      <c r="G4" s="61"/>
      <c r="H4" s="61"/>
      <c r="I4" s="7"/>
    </row>
    <row r="5" spans="1:8" ht="17.25" customHeight="1">
      <c r="A5" s="84" t="s">
        <v>35</v>
      </c>
      <c r="B5" s="51"/>
      <c r="C5" s="11"/>
      <c r="G5" s="62"/>
      <c r="H5" s="62"/>
    </row>
    <row r="6" spans="1:8" ht="12" customHeight="1">
      <c r="A6" s="84"/>
      <c r="B6" s="51"/>
      <c r="C6" s="11"/>
      <c r="G6" s="62"/>
      <c r="H6" s="62"/>
    </row>
    <row r="7" spans="1:8" ht="17.25" customHeight="1">
      <c r="A7" s="99" t="s">
        <v>37</v>
      </c>
      <c r="B7" s="51"/>
      <c r="C7" s="11"/>
      <c r="G7" s="62"/>
      <c r="H7" s="62"/>
    </row>
    <row r="8" spans="1:8" ht="17.25" customHeight="1">
      <c r="A8" s="100" t="s">
        <v>38</v>
      </c>
      <c r="B8" s="51"/>
      <c r="C8" s="11"/>
      <c r="G8" s="62"/>
      <c r="H8" s="62"/>
    </row>
    <row r="9" spans="1:8" ht="17.25" customHeight="1">
      <c r="A9" s="100" t="s">
        <v>39</v>
      </c>
      <c r="B9" s="51"/>
      <c r="C9" s="11"/>
      <c r="G9" s="62"/>
      <c r="H9" s="62"/>
    </row>
    <row r="10" spans="1:8" ht="6" customHeight="1">
      <c r="A10" s="78"/>
      <c r="B10" s="51"/>
      <c r="C10" s="11"/>
      <c r="G10" s="62"/>
      <c r="H10" s="62"/>
    </row>
    <row r="11" spans="1:8" ht="17.25" customHeight="1">
      <c r="A11" s="101" t="s">
        <v>18</v>
      </c>
      <c r="B11" s="51"/>
      <c r="C11" s="11"/>
      <c r="G11" s="62"/>
      <c r="H11" s="62"/>
    </row>
    <row r="12" spans="1:8" ht="12" customHeight="1">
      <c r="A12" s="12"/>
      <c r="B12" s="51"/>
      <c r="C12" s="11"/>
      <c r="D12" s="7"/>
      <c r="E12" s="9"/>
      <c r="G12" s="62"/>
      <c r="H12" s="62"/>
    </row>
    <row r="13" spans="1:8" ht="15" customHeight="1">
      <c r="A13" s="6" t="s">
        <v>14</v>
      </c>
      <c r="B13" s="52"/>
      <c r="C13" s="16"/>
      <c r="D13" s="9"/>
      <c r="E13" s="9"/>
      <c r="G13" s="62"/>
      <c r="H13" s="62"/>
    </row>
    <row r="14" spans="1:8" ht="15" customHeight="1">
      <c r="A14" s="6" t="s">
        <v>15</v>
      </c>
      <c r="B14" s="52"/>
      <c r="C14" s="16"/>
      <c r="D14" s="9"/>
      <c r="E14" s="9"/>
      <c r="G14" s="62"/>
      <c r="H14" s="62"/>
    </row>
    <row r="15" spans="1:8" ht="15" customHeight="1">
      <c r="A15" s="45" t="s">
        <v>27</v>
      </c>
      <c r="B15" s="52"/>
      <c r="C15" s="16"/>
      <c r="D15" s="9"/>
      <c r="E15" s="9"/>
      <c r="G15" s="62"/>
      <c r="H15" s="62"/>
    </row>
    <row r="16" spans="1:8" ht="15" customHeight="1">
      <c r="A16" s="3" t="s">
        <v>21</v>
      </c>
      <c r="B16" s="52"/>
      <c r="C16" s="16"/>
      <c r="D16" s="9"/>
      <c r="E16" s="9"/>
      <c r="G16" s="62"/>
      <c r="H16" s="62"/>
    </row>
    <row r="17" spans="1:8" ht="15" customHeight="1">
      <c r="A17" s="3" t="s">
        <v>22</v>
      </c>
      <c r="B17" s="52"/>
      <c r="C17" s="16"/>
      <c r="D17" s="9"/>
      <c r="E17" s="9"/>
      <c r="F17" s="2"/>
      <c r="G17" s="62"/>
      <c r="H17" s="62"/>
    </row>
    <row r="18" spans="1:10" ht="15" customHeight="1">
      <c r="A18" s="3" t="s">
        <v>23</v>
      </c>
      <c r="B18" s="52"/>
      <c r="C18" s="16"/>
      <c r="D18" s="9"/>
      <c r="E18" s="9"/>
      <c r="F18" s="7"/>
      <c r="G18" s="62"/>
      <c r="H18" s="62"/>
      <c r="J18" s="7"/>
    </row>
    <row r="19" spans="1:10" ht="15" customHeight="1">
      <c r="A19" s="6" t="s">
        <v>29</v>
      </c>
      <c r="B19" s="52"/>
      <c r="C19" s="16"/>
      <c r="D19" s="9"/>
      <c r="E19" s="9"/>
      <c r="F19" s="14"/>
      <c r="G19" s="62"/>
      <c r="H19" s="62"/>
      <c r="J19" s="7"/>
    </row>
    <row r="20" spans="1:11" ht="12" customHeight="1">
      <c r="A20" s="6"/>
      <c r="C20" s="5"/>
      <c r="D20" s="17"/>
      <c r="E20" s="16"/>
      <c r="G20" s="14"/>
      <c r="H20" s="9"/>
      <c r="I20" s="9"/>
      <c r="K20" s="23"/>
    </row>
    <row r="21" spans="1:9" ht="14.25" customHeight="1">
      <c r="A21" s="19" t="s">
        <v>16</v>
      </c>
      <c r="C21" s="5"/>
      <c r="D21" s="17"/>
      <c r="E21" s="16"/>
      <c r="G21" s="14"/>
      <c r="H21" s="9"/>
      <c r="I21" s="9"/>
    </row>
    <row r="22" spans="1:9" ht="7.5" customHeight="1">
      <c r="A22" s="6"/>
      <c r="C22" s="5"/>
      <c r="D22" s="17"/>
      <c r="E22" s="16"/>
      <c r="G22" s="14"/>
      <c r="H22" s="9"/>
      <c r="I22" s="9"/>
    </row>
    <row r="23" spans="1:14" ht="33.75" customHeight="1">
      <c r="A23" s="363" t="s">
        <v>25</v>
      </c>
      <c r="B23" s="364"/>
      <c r="C23" s="66"/>
      <c r="D23" s="363" t="s">
        <v>28</v>
      </c>
      <c r="E23" s="372"/>
      <c r="F23" s="372"/>
      <c r="G23" s="372"/>
      <c r="H23" s="372"/>
      <c r="I23" s="372"/>
      <c r="J23" s="372"/>
      <c r="K23" s="372"/>
      <c r="L23" s="372"/>
      <c r="M23" s="372"/>
      <c r="N23" s="364"/>
    </row>
    <row r="24" spans="1:14" ht="33.75" customHeight="1">
      <c r="A24" s="365"/>
      <c r="B24" s="366"/>
      <c r="C24" s="67"/>
      <c r="D24" s="373"/>
      <c r="E24" s="374"/>
      <c r="F24" s="374"/>
      <c r="G24" s="374"/>
      <c r="H24" s="374"/>
      <c r="I24" s="374"/>
      <c r="J24" s="374"/>
      <c r="K24" s="374"/>
      <c r="L24" s="374"/>
      <c r="M24" s="374"/>
      <c r="N24" s="366"/>
    </row>
    <row r="25" spans="1:14" ht="33.75" customHeight="1">
      <c r="A25" s="367"/>
      <c r="B25" s="368"/>
      <c r="C25" s="67"/>
      <c r="D25" s="375"/>
      <c r="E25" s="376"/>
      <c r="F25" s="376"/>
      <c r="G25" s="376"/>
      <c r="H25" s="376"/>
      <c r="I25" s="376"/>
      <c r="J25" s="376"/>
      <c r="K25" s="376"/>
      <c r="L25" s="376"/>
      <c r="M25" s="376"/>
      <c r="N25" s="368"/>
    </row>
    <row r="26" spans="1:14" ht="16.5" customHeight="1">
      <c r="A26" s="44" t="s">
        <v>26</v>
      </c>
      <c r="B26" s="353" t="s">
        <v>17</v>
      </c>
      <c r="C26" s="369"/>
      <c r="D26" s="356" t="s">
        <v>24</v>
      </c>
      <c r="E26" s="357"/>
      <c r="F26" s="357"/>
      <c r="G26" s="357"/>
      <c r="H26" s="357"/>
      <c r="I26" s="357"/>
      <c r="J26" s="357"/>
      <c r="K26" s="357"/>
      <c r="L26" s="357"/>
      <c r="M26" s="357"/>
      <c r="N26" s="360" t="s">
        <v>8</v>
      </c>
    </row>
    <row r="27" spans="1:14" ht="15.75" customHeight="1">
      <c r="A27" s="259" t="e">
        <f>#REF!</f>
        <v>#REF!</v>
      </c>
      <c r="B27" s="354"/>
      <c r="C27" s="370"/>
      <c r="D27" s="358"/>
      <c r="E27" s="359"/>
      <c r="F27" s="359"/>
      <c r="G27" s="359"/>
      <c r="H27" s="359"/>
      <c r="I27" s="359"/>
      <c r="J27" s="359"/>
      <c r="K27" s="359"/>
      <c r="L27" s="359"/>
      <c r="M27" s="359"/>
      <c r="N27" s="361"/>
    </row>
    <row r="28" spans="1:25" ht="15" customHeight="1">
      <c r="A28" s="40" t="e">
        <f>#REF!</f>
        <v>#REF!</v>
      </c>
      <c r="B28" s="355"/>
      <c r="C28" s="371"/>
      <c r="D28" s="57" t="s">
        <v>0</v>
      </c>
      <c r="E28" s="42" t="s">
        <v>1</v>
      </c>
      <c r="F28" s="42" t="s">
        <v>2</v>
      </c>
      <c r="G28" s="42" t="s">
        <v>3</v>
      </c>
      <c r="H28" s="42" t="s">
        <v>4</v>
      </c>
      <c r="I28" s="42" t="s">
        <v>5</v>
      </c>
      <c r="J28" s="42" t="s">
        <v>6</v>
      </c>
      <c r="K28" s="42" t="s">
        <v>7</v>
      </c>
      <c r="L28" s="42" t="s">
        <v>10</v>
      </c>
      <c r="M28" s="42" t="s">
        <v>11</v>
      </c>
      <c r="N28" s="36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14" ht="12.75">
      <c r="A29" s="29" t="e">
        <f>#REF!</f>
        <v>#REF!</v>
      </c>
      <c r="B29" s="53">
        <f>SUM($D29:$M29)/$N29</f>
        <v>711973</v>
      </c>
      <c r="C29" s="63"/>
      <c r="D29" s="64">
        <v>711973</v>
      </c>
      <c r="E29" s="59"/>
      <c r="F29" s="59"/>
      <c r="G29" s="59"/>
      <c r="H29" s="59"/>
      <c r="I29" s="59"/>
      <c r="J29" s="59"/>
      <c r="K29" s="59"/>
      <c r="L29" s="59"/>
      <c r="M29" s="59"/>
      <c r="N29" s="65">
        <f>COUNT(D29:M29)</f>
        <v>1</v>
      </c>
    </row>
    <row r="30" spans="1:14" ht="12.75">
      <c r="A30" s="29" t="e">
        <f>#REF!</f>
        <v>#REF!</v>
      </c>
      <c r="B30" s="53">
        <f>SUM($D30:$M30)/$N30</f>
        <v>752945</v>
      </c>
      <c r="C30" s="28"/>
      <c r="D30" s="21">
        <v>752945</v>
      </c>
      <c r="E30" s="68"/>
      <c r="F30" s="48"/>
      <c r="G30" s="48"/>
      <c r="H30" s="48"/>
      <c r="I30" s="48"/>
      <c r="J30" s="48"/>
      <c r="K30" s="48"/>
      <c r="L30" s="48"/>
      <c r="M30" s="48"/>
      <c r="N30" s="20">
        <f>COUNT(D30:M30)</f>
        <v>1</v>
      </c>
    </row>
    <row r="31" spans="1:14" ht="12.75">
      <c r="A31" s="29" t="e">
        <f>#REF!</f>
        <v>#REF!</v>
      </c>
      <c r="B31" s="53">
        <f>SUM($D31:$M31)/$N31</f>
        <v>823795</v>
      </c>
      <c r="C31" s="28"/>
      <c r="D31" s="21">
        <v>823795</v>
      </c>
      <c r="E31" s="46"/>
      <c r="F31" s="49"/>
      <c r="G31" s="49"/>
      <c r="H31" s="49"/>
      <c r="I31" s="49"/>
      <c r="J31" s="49"/>
      <c r="K31" s="49"/>
      <c r="L31" s="49"/>
      <c r="M31" s="49"/>
      <c r="N31" s="20">
        <f>COUNT(D31:M31)</f>
        <v>1</v>
      </c>
    </row>
    <row r="32" spans="1:14" ht="12.75">
      <c r="A32" s="29"/>
      <c r="B32" s="50"/>
      <c r="C32" s="28"/>
      <c r="D32" s="21"/>
      <c r="E32" s="21"/>
      <c r="F32" s="56"/>
      <c r="G32" s="56"/>
      <c r="H32" s="56"/>
      <c r="I32" s="56"/>
      <c r="J32" s="56"/>
      <c r="K32" s="56"/>
      <c r="L32" s="56"/>
      <c r="M32" s="56"/>
      <c r="N32" s="95"/>
    </row>
    <row r="33" spans="1:14" ht="12.75" customHeight="1">
      <c r="A33" s="43"/>
      <c r="B33" s="94"/>
      <c r="C33" s="2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95"/>
    </row>
    <row r="34" spans="1:23" ht="12.75">
      <c r="A34" s="40" t="e">
        <f>#REF!</f>
        <v>#REF!</v>
      </c>
      <c r="B34" s="55"/>
      <c r="C34" s="28"/>
      <c r="D34" s="24"/>
      <c r="E34" s="58"/>
      <c r="F34" s="58"/>
      <c r="G34" s="58"/>
      <c r="H34" s="58"/>
      <c r="I34" s="58"/>
      <c r="J34" s="58"/>
      <c r="K34" s="58"/>
      <c r="L34" s="58"/>
      <c r="M34" s="96"/>
      <c r="N34" s="20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332" t="e">
        <f>#REF!</f>
        <v>#REF!</v>
      </c>
      <c r="B35" s="53">
        <f>SUM($D35:$M35)/$N35</f>
        <v>742789</v>
      </c>
      <c r="C35" s="28"/>
      <c r="D35" s="13">
        <v>742789</v>
      </c>
      <c r="E35" s="97"/>
      <c r="F35" s="47"/>
      <c r="G35" s="47"/>
      <c r="H35" s="47"/>
      <c r="I35" s="47"/>
      <c r="J35" s="47"/>
      <c r="K35" s="47"/>
      <c r="L35" s="47"/>
      <c r="M35" s="58"/>
      <c r="N35" s="20">
        <f>COUNT(D35:M35)</f>
        <v>1</v>
      </c>
      <c r="O35" s="4"/>
      <c r="P35" s="4"/>
      <c r="Q35" s="4"/>
      <c r="R35" s="4"/>
      <c r="S35" s="4"/>
      <c r="T35" s="4"/>
      <c r="U35" s="4"/>
      <c r="V35" s="4"/>
      <c r="W35" s="4"/>
    </row>
    <row r="36" spans="1:14" ht="12.75">
      <c r="A36" s="332" t="e">
        <f>#REF!</f>
        <v>#REF!</v>
      </c>
      <c r="B36" s="53">
        <f>SUM($D36:$M36)/$N36</f>
        <v>774682</v>
      </c>
      <c r="C36" s="28"/>
      <c r="D36" s="13">
        <v>774682</v>
      </c>
      <c r="E36" s="97"/>
      <c r="F36" s="47"/>
      <c r="G36" s="47"/>
      <c r="H36" s="47"/>
      <c r="I36" s="47"/>
      <c r="J36" s="47"/>
      <c r="K36" s="47"/>
      <c r="L36" s="47"/>
      <c r="M36" s="26"/>
      <c r="N36" s="20">
        <f>COUNT(D36:M36)</f>
        <v>1</v>
      </c>
    </row>
    <row r="37" spans="1:14" ht="12.75">
      <c r="A37" s="227"/>
      <c r="B37" s="53"/>
      <c r="C37" s="28"/>
      <c r="E37" s="97"/>
      <c r="F37" s="47"/>
      <c r="G37" s="47"/>
      <c r="H37" s="47"/>
      <c r="I37" s="47"/>
      <c r="J37" s="47"/>
      <c r="K37" s="47"/>
      <c r="L37" s="47"/>
      <c r="M37" s="26"/>
      <c r="N37" s="20"/>
    </row>
    <row r="38" spans="2:14" ht="12.75">
      <c r="B38" s="8">
        <f>SUM(B29:B37)</f>
        <v>3806184</v>
      </c>
      <c r="C38" s="27"/>
      <c r="D38" s="21"/>
      <c r="E38" s="25"/>
      <c r="F38" s="26"/>
      <c r="G38" s="26"/>
      <c r="H38" s="26"/>
      <c r="I38" s="26"/>
      <c r="J38" s="26"/>
      <c r="K38" s="26"/>
      <c r="L38" s="26"/>
      <c r="M38" s="26"/>
      <c r="N38" s="22"/>
    </row>
  </sheetData>
  <sheetProtection selectLockedCells="1" selectUnlockedCells="1"/>
  <mergeCells count="7">
    <mergeCell ref="C1:D1"/>
    <mergeCell ref="B26:B28"/>
    <mergeCell ref="D26:M27"/>
    <mergeCell ref="N26:N28"/>
    <mergeCell ref="A23:B25"/>
    <mergeCell ref="C26:C28"/>
    <mergeCell ref="D23:N25"/>
  </mergeCells>
  <printOptions/>
  <pageMargins left="0.5905511811023623" right="0.5905511811023623" top="0.31496062992125984" bottom="0.31496062992125984" header="0" footer="0.3937007874015748"/>
  <pageSetup fitToHeight="0" fitToWidth="1" horizontalDpi="600" verticalDpi="600" orientation="landscape" paperSize="9" scale="65" r:id="rId1"/>
  <headerFooter alignWithMargins="0">
    <oddFooter>&amp;L&amp;9&amp;Z&amp;F&amp;R&amp;9&amp;P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CC"/>
  </sheetPr>
  <dimension ref="A1:AE87"/>
  <sheetViews>
    <sheetView zoomScalePageLayoutView="0" workbookViewId="0" topLeftCell="A13">
      <selection activeCell="D17" sqref="D17"/>
    </sheetView>
  </sheetViews>
  <sheetFormatPr defaultColWidth="9.140625" defaultRowHeight="12.75"/>
  <cols>
    <col min="1" max="1" width="24.28125" style="30" customWidth="1"/>
    <col min="2" max="2" width="12.57421875" style="30" customWidth="1"/>
    <col min="3" max="3" width="12.8515625" style="30" customWidth="1"/>
    <col min="4" max="4" width="14.7109375" style="30" customWidth="1"/>
    <col min="5" max="8" width="11.7109375" style="30" customWidth="1"/>
    <col min="9" max="9" width="10.7109375" style="30" customWidth="1"/>
    <col min="10" max="10" width="14.421875" style="30" customWidth="1"/>
    <col min="11" max="11" width="17.421875" style="30" customWidth="1"/>
    <col min="12" max="12" width="18.28125" style="30" customWidth="1"/>
    <col min="13" max="13" width="16.7109375" style="30" customWidth="1"/>
    <col min="14" max="14" width="12.7109375" style="30" customWidth="1"/>
    <col min="15" max="15" width="12.7109375" style="31" customWidth="1"/>
    <col min="16" max="16" width="19.00390625" style="30" customWidth="1"/>
    <col min="17" max="17" width="11.421875" style="30" customWidth="1"/>
    <col min="18" max="18" width="9.140625" style="30" customWidth="1"/>
    <col min="19" max="19" width="8.8515625" style="30" customWidth="1"/>
    <col min="20" max="20" width="9.8515625" style="30" customWidth="1"/>
    <col min="21" max="21" width="8.00390625" style="30" customWidth="1"/>
    <col min="22" max="23" width="9.8515625" style="30" customWidth="1"/>
    <col min="24" max="24" width="7.8515625" style="30" customWidth="1"/>
    <col min="25" max="25" width="4.00390625" style="30" customWidth="1"/>
    <col min="26" max="26" width="13.7109375" style="30" customWidth="1"/>
    <col min="27" max="27" width="10.421875" style="30" customWidth="1"/>
    <col min="28" max="28" width="8.00390625" style="31" customWidth="1"/>
    <col min="29" max="29" width="9.421875" style="30" customWidth="1"/>
    <col min="30" max="16384" width="9.140625" style="30" customWidth="1"/>
  </cols>
  <sheetData>
    <row r="1" spans="1:13" ht="15.75">
      <c r="A1" s="10" t="s">
        <v>12</v>
      </c>
      <c r="B1" s="54"/>
      <c r="C1" s="352" t="s">
        <v>32</v>
      </c>
      <c r="D1" s="352"/>
      <c r="E1" s="8"/>
      <c r="F1" s="18" t="s">
        <v>35</v>
      </c>
      <c r="G1" s="60"/>
      <c r="H1" s="60"/>
      <c r="I1" s="41"/>
      <c r="J1" s="41"/>
      <c r="K1" s="41"/>
      <c r="L1" s="18"/>
      <c r="M1" s="18"/>
    </row>
    <row r="3" ht="15" customHeight="1">
      <c r="A3" s="141" t="s">
        <v>78</v>
      </c>
    </row>
    <row r="5" ht="18">
      <c r="A5" s="84" t="s">
        <v>177</v>
      </c>
    </row>
    <row r="6" ht="12.75" customHeight="1">
      <c r="A6" s="84"/>
    </row>
    <row r="7" spans="1:20" ht="15" customHeight="1">
      <c r="A7" s="115" t="s">
        <v>52</v>
      </c>
      <c r="B7" s="116"/>
      <c r="C7" s="117"/>
      <c r="D7" s="118"/>
      <c r="E7" s="118"/>
      <c r="F7" s="119"/>
      <c r="G7" s="119"/>
      <c r="H7" s="119"/>
      <c r="I7" s="119"/>
      <c r="J7" s="119"/>
      <c r="K7" s="119"/>
      <c r="L7" s="119"/>
      <c r="M7" s="119"/>
      <c r="N7" s="118"/>
      <c r="O7" s="118"/>
      <c r="P7" s="118"/>
      <c r="Q7" s="118"/>
      <c r="R7" s="118"/>
      <c r="S7" s="118"/>
      <c r="T7" s="118"/>
    </row>
    <row r="8" spans="1:20" ht="6" customHeight="1">
      <c r="A8" s="115"/>
      <c r="B8" s="116"/>
      <c r="C8" s="117"/>
      <c r="D8" s="118"/>
      <c r="E8" s="118"/>
      <c r="F8" s="119"/>
      <c r="G8" s="119"/>
      <c r="H8" s="119"/>
      <c r="I8" s="119"/>
      <c r="J8" s="119"/>
      <c r="K8" s="119"/>
      <c r="L8" s="119"/>
      <c r="M8" s="119"/>
      <c r="N8" s="118"/>
      <c r="O8" s="118"/>
      <c r="P8" s="118"/>
      <c r="Q8" s="118"/>
      <c r="R8" s="118"/>
      <c r="S8" s="118"/>
      <c r="T8" s="118"/>
    </row>
    <row r="9" spans="1:20" ht="15" customHeight="1">
      <c r="A9" s="120" t="s">
        <v>51</v>
      </c>
      <c r="B9" s="116"/>
      <c r="C9" s="117"/>
      <c r="D9" s="118"/>
      <c r="E9" s="118"/>
      <c r="F9" s="119"/>
      <c r="G9" s="119"/>
      <c r="H9" s="119"/>
      <c r="I9" s="119"/>
      <c r="J9" s="119"/>
      <c r="K9" s="119"/>
      <c r="L9" s="119"/>
      <c r="M9" s="119"/>
      <c r="N9" s="118"/>
      <c r="O9" s="118"/>
      <c r="P9" s="118"/>
      <c r="Q9" s="118"/>
      <c r="R9" s="118"/>
      <c r="S9" s="118"/>
      <c r="T9" s="118"/>
    </row>
    <row r="10" spans="1:20" ht="6" customHeight="1">
      <c r="A10" s="115"/>
      <c r="B10" s="116"/>
      <c r="C10" s="117"/>
      <c r="D10" s="118"/>
      <c r="E10" s="118"/>
      <c r="F10" s="119"/>
      <c r="G10" s="119"/>
      <c r="H10" s="119"/>
      <c r="I10" s="119"/>
      <c r="J10" s="119"/>
      <c r="K10" s="119"/>
      <c r="L10" s="119"/>
      <c r="M10" s="119"/>
      <c r="N10" s="118"/>
      <c r="O10" s="118"/>
      <c r="P10" s="118"/>
      <c r="Q10" s="118"/>
      <c r="R10" s="118"/>
      <c r="S10" s="118"/>
      <c r="T10" s="118"/>
    </row>
    <row r="11" spans="1:20" ht="15" customHeight="1">
      <c r="A11" s="121" t="s">
        <v>53</v>
      </c>
      <c r="B11" s="116"/>
      <c r="C11" s="117"/>
      <c r="D11" s="118"/>
      <c r="E11" s="118"/>
      <c r="F11" s="119"/>
      <c r="G11" s="119"/>
      <c r="H11" s="119"/>
      <c r="I11" s="119"/>
      <c r="J11" s="119"/>
      <c r="K11" s="119"/>
      <c r="L11" s="119"/>
      <c r="M11" s="119"/>
      <c r="N11" s="118"/>
      <c r="O11" s="118"/>
      <c r="P11" s="118"/>
      <c r="Q11" s="118"/>
      <c r="R11" s="118"/>
      <c r="S11" s="118"/>
      <c r="T11" s="118"/>
    </row>
    <row r="12" spans="1:20" ht="7.5" customHeight="1">
      <c r="A12" s="121"/>
      <c r="B12" s="116"/>
      <c r="C12" s="117"/>
      <c r="D12" s="118"/>
      <c r="E12" s="118"/>
      <c r="F12" s="119"/>
      <c r="G12" s="119"/>
      <c r="H12" s="119"/>
      <c r="I12" s="119"/>
      <c r="J12" s="119"/>
      <c r="K12" s="119"/>
      <c r="L12" s="119"/>
      <c r="M12" s="119"/>
      <c r="N12" s="118"/>
      <c r="O12" s="118"/>
      <c r="P12" s="118"/>
      <c r="Q12" s="118"/>
      <c r="R12" s="118"/>
      <c r="S12" s="118"/>
      <c r="T12" s="118"/>
    </row>
    <row r="13" spans="1:20" ht="15" customHeight="1">
      <c r="A13" s="122" t="s">
        <v>54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</row>
    <row r="14" spans="1:20" ht="7.5" customHeight="1">
      <c r="A14" s="122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20" ht="15" customHeight="1">
      <c r="A15" s="122" t="s">
        <v>55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</row>
    <row r="16" spans="1:20" ht="15" customHeight="1">
      <c r="A16" s="122" t="s">
        <v>45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</row>
    <row r="17" spans="1:20" ht="7.5" customHeight="1">
      <c r="A17" s="122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ht="13.5" customHeight="1">
      <c r="A18" s="123" t="s">
        <v>56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ht="6" customHeight="1">
      <c r="A19" s="122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</row>
    <row r="20" spans="1:20" ht="13.5" customHeight="1">
      <c r="A20" s="122" t="s">
        <v>58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ht="6" customHeight="1">
      <c r="A21" s="122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</row>
    <row r="22" spans="1:20" ht="15" customHeight="1">
      <c r="A22" s="122" t="s">
        <v>57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</row>
    <row r="23" spans="1:20" ht="15" customHeight="1">
      <c r="A23" s="122" t="s">
        <v>71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ht="9.75" customHeight="1">
      <c r="A24" s="122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</row>
    <row r="25" spans="1:20" ht="15" customHeight="1">
      <c r="A25" s="124" t="s">
        <v>64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25"/>
      <c r="L25" s="118"/>
      <c r="M25" s="118"/>
      <c r="N25" s="118"/>
      <c r="O25" s="118"/>
      <c r="P25" s="118"/>
      <c r="Q25" s="118"/>
      <c r="R25" s="118"/>
      <c r="S25" s="118"/>
      <c r="T25" s="118"/>
    </row>
    <row r="26" spans="1:20" ht="15" customHeight="1">
      <c r="A26" s="126" t="s">
        <v>10</v>
      </c>
      <c r="B26" s="118" t="s">
        <v>46</v>
      </c>
      <c r="C26" s="118"/>
      <c r="D26" s="118"/>
      <c r="E26" s="118" t="s">
        <v>47</v>
      </c>
      <c r="F26" s="118"/>
      <c r="G26" s="118"/>
      <c r="H26" s="118"/>
      <c r="I26" s="118"/>
      <c r="J26" s="118"/>
      <c r="K26" s="125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ht="15" customHeight="1">
      <c r="A27" s="127" t="s">
        <v>11</v>
      </c>
      <c r="B27" s="118" t="s">
        <v>46</v>
      </c>
      <c r="C27" s="118"/>
      <c r="D27" s="118"/>
      <c r="E27" s="118" t="s">
        <v>48</v>
      </c>
      <c r="F27" s="118"/>
      <c r="G27" s="118"/>
      <c r="H27" s="118"/>
      <c r="I27" s="125" t="s">
        <v>49</v>
      </c>
      <c r="J27" s="118"/>
      <c r="K27" s="125"/>
      <c r="L27" s="118"/>
      <c r="M27" s="118"/>
      <c r="N27" s="118"/>
      <c r="O27" s="118"/>
      <c r="P27" s="118"/>
      <c r="Q27" s="118"/>
      <c r="R27" s="118"/>
      <c r="S27" s="118"/>
      <c r="T27" s="118"/>
    </row>
    <row r="28" spans="1:20" ht="15" customHeight="1">
      <c r="A28" s="128" t="s">
        <v>65</v>
      </c>
      <c r="B28" s="118" t="s">
        <v>46</v>
      </c>
      <c r="C28" s="118"/>
      <c r="D28" s="118"/>
      <c r="E28" s="118" t="s">
        <v>66</v>
      </c>
      <c r="F28" s="118"/>
      <c r="G28" s="118"/>
      <c r="H28" s="118"/>
      <c r="I28" s="125" t="s">
        <v>50</v>
      </c>
      <c r="J28" s="118"/>
      <c r="K28" s="125"/>
      <c r="L28" s="118"/>
      <c r="M28" s="118"/>
      <c r="N28" s="118"/>
      <c r="O28" s="118"/>
      <c r="P28" s="118"/>
      <c r="Q28" s="118"/>
      <c r="R28" s="118"/>
      <c r="S28" s="118"/>
      <c r="T28" s="118"/>
    </row>
    <row r="29" spans="1:20" ht="9.75" customHeight="1">
      <c r="A29" s="128"/>
      <c r="B29" s="118"/>
      <c r="C29" s="118"/>
      <c r="D29" s="118"/>
      <c r="E29" s="118"/>
      <c r="F29" s="118"/>
      <c r="G29" s="118"/>
      <c r="H29" s="118"/>
      <c r="I29" s="125"/>
      <c r="J29" s="118"/>
      <c r="K29" s="125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1:20" ht="15" customHeight="1">
      <c r="A30" s="32" t="s">
        <v>68</v>
      </c>
      <c r="B30" s="118"/>
      <c r="C30" s="118"/>
      <c r="D30" s="118"/>
      <c r="E30" s="118"/>
      <c r="F30" s="118"/>
      <c r="G30" s="118"/>
      <c r="H30" s="118"/>
      <c r="I30" s="125"/>
      <c r="J30" s="118"/>
      <c r="K30" s="125"/>
      <c r="L30" s="118"/>
      <c r="M30" s="118"/>
      <c r="N30" s="118"/>
      <c r="O30" s="118"/>
      <c r="P30" s="118"/>
      <c r="Q30" s="118"/>
      <c r="R30" s="118"/>
      <c r="S30" s="118"/>
      <c r="T30" s="118"/>
    </row>
    <row r="31" spans="1:20" ht="15" customHeight="1">
      <c r="A31" s="32" t="s">
        <v>69</v>
      </c>
      <c r="B31" s="118"/>
      <c r="C31" s="118"/>
      <c r="D31" s="118"/>
      <c r="E31" s="118"/>
      <c r="F31" s="118"/>
      <c r="G31" s="118"/>
      <c r="H31" s="118"/>
      <c r="I31" s="125"/>
      <c r="J31" s="118"/>
      <c r="K31" s="125"/>
      <c r="L31" s="118"/>
      <c r="M31" s="118"/>
      <c r="N31" s="118"/>
      <c r="O31" s="118"/>
      <c r="P31" s="118"/>
      <c r="Q31" s="118"/>
      <c r="R31" s="118"/>
      <c r="S31" s="118"/>
      <c r="T31" s="118"/>
    </row>
    <row r="32" spans="1:20" ht="15" customHeight="1">
      <c r="A32" s="138" t="s">
        <v>70</v>
      </c>
      <c r="B32" s="118"/>
      <c r="C32" s="118"/>
      <c r="D32" s="118"/>
      <c r="E32" s="118"/>
      <c r="F32" s="118"/>
      <c r="G32" s="118"/>
      <c r="H32" s="118"/>
      <c r="I32" s="125"/>
      <c r="J32" s="118"/>
      <c r="K32" s="125"/>
      <c r="L32" s="118"/>
      <c r="M32" s="118"/>
      <c r="N32" s="118"/>
      <c r="O32" s="118"/>
      <c r="P32" s="118"/>
      <c r="Q32" s="118"/>
      <c r="R32" s="118"/>
      <c r="S32" s="118"/>
      <c r="T32" s="118"/>
    </row>
    <row r="33" spans="1:20" ht="9.75" customHeight="1">
      <c r="A33" s="139"/>
      <c r="B33" s="118"/>
      <c r="C33" s="118"/>
      <c r="D33" s="118"/>
      <c r="E33" s="118"/>
      <c r="F33" s="118"/>
      <c r="G33" s="118"/>
      <c r="H33" s="118"/>
      <c r="I33" s="125"/>
      <c r="J33" s="118"/>
      <c r="K33" s="125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 ht="15" customHeight="1">
      <c r="A34" s="32" t="s">
        <v>67</v>
      </c>
      <c r="B34" s="118"/>
      <c r="C34" s="118"/>
      <c r="D34" s="118"/>
      <c r="E34" s="118"/>
      <c r="F34" s="118"/>
      <c r="G34" s="118"/>
      <c r="H34" s="118"/>
      <c r="I34" s="125"/>
      <c r="J34" s="118"/>
      <c r="K34" s="125"/>
      <c r="L34" s="118"/>
      <c r="M34" s="118"/>
      <c r="N34" s="118"/>
      <c r="O34" s="118"/>
      <c r="P34" s="118"/>
      <c r="Q34" s="118"/>
      <c r="R34" s="118"/>
      <c r="S34" s="118"/>
      <c r="T34" s="118"/>
    </row>
    <row r="35" spans="1:20" ht="15" customHeight="1">
      <c r="A35" s="32" t="s">
        <v>72</v>
      </c>
      <c r="B35" s="118"/>
      <c r="C35" s="118"/>
      <c r="D35" s="118"/>
      <c r="E35" s="118"/>
      <c r="F35" s="118"/>
      <c r="G35" s="118"/>
      <c r="H35" s="118"/>
      <c r="I35" s="125"/>
      <c r="J35" s="118"/>
      <c r="K35" s="125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3.5" customHeight="1">
      <c r="A36" s="32" t="s">
        <v>73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25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1:20" ht="9.75" customHeight="1">
      <c r="A37" s="32"/>
      <c r="B37" s="118"/>
      <c r="C37" s="118"/>
      <c r="D37" s="118"/>
      <c r="E37" s="118"/>
      <c r="F37" s="118"/>
      <c r="G37" s="118"/>
      <c r="H37" s="118"/>
      <c r="I37" s="118"/>
      <c r="J37" s="118"/>
      <c r="K37" s="125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2.75" customHeight="1">
      <c r="A38" s="122" t="s">
        <v>63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ht="12.75" customHeight="1">
      <c r="A39" s="84"/>
    </row>
    <row r="40" ht="15" customHeight="1">
      <c r="A40" s="140" t="s">
        <v>74</v>
      </c>
    </row>
    <row r="41" ht="7.5" customHeight="1">
      <c r="A41" s="79"/>
    </row>
    <row r="42" ht="15" customHeight="1">
      <c r="A42" s="32" t="s">
        <v>75</v>
      </c>
    </row>
    <row r="43" spans="1:14" ht="15" customHeight="1">
      <c r="A43" s="32" t="s">
        <v>76</v>
      </c>
      <c r="K43" s="129"/>
      <c r="L43" s="380"/>
      <c r="M43" s="130"/>
      <c r="N43" s="380"/>
    </row>
    <row r="44" spans="1:14" ht="12.75" customHeight="1">
      <c r="A44" s="32" t="s">
        <v>77</v>
      </c>
      <c r="K44" s="129"/>
      <c r="L44" s="380"/>
      <c r="M44" s="130"/>
      <c r="N44" s="380"/>
    </row>
    <row r="45" spans="11:14" ht="12.75">
      <c r="K45" s="129"/>
      <c r="L45" s="380"/>
      <c r="M45" s="130"/>
      <c r="N45" s="380"/>
    </row>
    <row r="46" spans="1:31" ht="15.75" customHeight="1">
      <c r="A46" s="142" t="s">
        <v>40</v>
      </c>
      <c r="E46" s="33"/>
      <c r="F46" s="33"/>
      <c r="G46" s="33"/>
      <c r="H46" s="33"/>
      <c r="I46" s="33"/>
      <c r="J46" s="33"/>
      <c r="K46" s="129"/>
      <c r="L46" s="380"/>
      <c r="M46" s="130"/>
      <c r="N46" s="380"/>
      <c r="P46" s="69"/>
      <c r="R46" s="92"/>
      <c r="Y46" s="37"/>
      <c r="Z46" s="37"/>
      <c r="AA46" s="37"/>
      <c r="AB46" s="37"/>
      <c r="AC46" s="37"/>
      <c r="AD46" s="37"/>
      <c r="AE46" s="37"/>
    </row>
    <row r="47" spans="1:31" ht="13.5" customHeight="1">
      <c r="A47" s="142"/>
      <c r="E47" s="33"/>
      <c r="F47" s="33"/>
      <c r="G47" s="33"/>
      <c r="H47" s="33"/>
      <c r="I47" s="33"/>
      <c r="J47" s="33"/>
      <c r="K47" s="129"/>
      <c r="L47" s="130"/>
      <c r="M47" s="130"/>
      <c r="N47" s="130"/>
      <c r="P47" s="69"/>
      <c r="R47" s="92"/>
      <c r="Y47" s="37"/>
      <c r="Z47" s="37"/>
      <c r="AA47" s="37"/>
      <c r="AB47" s="37"/>
      <c r="AC47" s="37"/>
      <c r="AD47" s="37"/>
      <c r="AE47" s="37"/>
    </row>
    <row r="48" spans="1:31" ht="13.5" customHeight="1">
      <c r="A48" s="259" t="e">
        <f>#REF!</f>
        <v>#REF!</v>
      </c>
      <c r="E48" s="33"/>
      <c r="F48" s="33"/>
      <c r="G48" s="33"/>
      <c r="H48" s="33"/>
      <c r="I48" s="33"/>
      <c r="J48" s="33"/>
      <c r="K48" s="129"/>
      <c r="L48" s="130"/>
      <c r="M48" s="130"/>
      <c r="N48" s="130"/>
      <c r="P48" s="69"/>
      <c r="R48" s="92"/>
      <c r="Y48" s="37"/>
      <c r="Z48" s="37"/>
      <c r="AA48" s="37"/>
      <c r="AB48" s="37"/>
      <c r="AC48" s="37"/>
      <c r="AD48" s="37"/>
      <c r="AE48" s="37"/>
    </row>
    <row r="49" spans="1:31" ht="13.5" customHeight="1">
      <c r="A49" s="92" t="e">
        <f>#REF!</f>
        <v>#REF!</v>
      </c>
      <c r="E49" s="33"/>
      <c r="F49" s="33"/>
      <c r="G49" s="33"/>
      <c r="H49" s="33"/>
      <c r="I49" s="33"/>
      <c r="J49" s="33"/>
      <c r="K49" s="129"/>
      <c r="L49" s="130"/>
      <c r="M49" s="130"/>
      <c r="N49" s="130"/>
      <c r="P49" s="69"/>
      <c r="R49" s="92"/>
      <c r="Y49" s="37"/>
      <c r="Z49" s="37"/>
      <c r="AA49" s="37"/>
      <c r="AB49" s="37"/>
      <c r="AC49" s="37"/>
      <c r="AD49" s="37"/>
      <c r="AE49" s="37"/>
    </row>
    <row r="50" spans="1:31" ht="13.5" customHeight="1">
      <c r="A50" s="29" t="e">
        <f>#REF!</f>
        <v>#REF!</v>
      </c>
      <c r="E50" s="33"/>
      <c r="F50" s="33"/>
      <c r="G50" s="33"/>
      <c r="H50" s="33"/>
      <c r="I50" s="33"/>
      <c r="J50" s="33"/>
      <c r="K50" s="129"/>
      <c r="L50" s="130"/>
      <c r="M50" s="130"/>
      <c r="N50" s="130"/>
      <c r="P50" s="69"/>
      <c r="R50" s="92"/>
      <c r="Y50" s="37"/>
      <c r="Z50" s="37"/>
      <c r="AA50" s="37"/>
      <c r="AB50" s="37"/>
      <c r="AC50" s="37"/>
      <c r="AD50" s="37"/>
      <c r="AE50" s="37"/>
    </row>
    <row r="51" spans="1:31" ht="13.5" customHeight="1">
      <c r="A51" s="29" t="e">
        <f>#REF!</f>
        <v>#REF!</v>
      </c>
      <c r="E51" s="33"/>
      <c r="F51" s="33"/>
      <c r="G51" s="33"/>
      <c r="H51" s="33"/>
      <c r="I51" s="33"/>
      <c r="J51" s="33"/>
      <c r="K51" s="129"/>
      <c r="L51" s="130"/>
      <c r="M51" s="130"/>
      <c r="N51" s="130"/>
      <c r="P51" s="69"/>
      <c r="R51" s="92"/>
      <c r="Y51" s="37"/>
      <c r="Z51" s="37"/>
      <c r="AA51" s="37"/>
      <c r="AB51" s="37"/>
      <c r="AC51" s="37"/>
      <c r="AD51" s="37"/>
      <c r="AE51" s="37"/>
    </row>
    <row r="52" spans="1:31" ht="13.5" customHeight="1">
      <c r="A52" s="29" t="e">
        <f>#REF!</f>
        <v>#REF!</v>
      </c>
      <c r="E52" s="33"/>
      <c r="F52" s="33"/>
      <c r="G52" s="33"/>
      <c r="H52" s="33"/>
      <c r="I52" s="33"/>
      <c r="J52" s="33"/>
      <c r="K52" s="129"/>
      <c r="L52" s="130"/>
      <c r="M52" s="130"/>
      <c r="N52" s="130"/>
      <c r="P52" s="69"/>
      <c r="R52" s="92"/>
      <c r="Y52" s="37"/>
      <c r="Z52" s="37"/>
      <c r="AA52" s="37"/>
      <c r="AB52" s="37"/>
      <c r="AC52" s="37"/>
      <c r="AD52" s="37"/>
      <c r="AE52" s="37"/>
    </row>
    <row r="53" spans="1:31" ht="13.5" customHeight="1">
      <c r="A53" s="142"/>
      <c r="E53" s="33"/>
      <c r="F53" s="33"/>
      <c r="G53" s="33"/>
      <c r="H53" s="33"/>
      <c r="I53" s="33"/>
      <c r="J53" s="33"/>
      <c r="K53" s="129"/>
      <c r="L53" s="130"/>
      <c r="M53" s="130"/>
      <c r="N53" s="130"/>
      <c r="P53" s="69"/>
      <c r="R53" s="92"/>
      <c r="Y53" s="37"/>
      <c r="Z53" s="37"/>
      <c r="AA53" s="37"/>
      <c r="AB53" s="37"/>
      <c r="AC53" s="37"/>
      <c r="AD53" s="37"/>
      <c r="AE53" s="37"/>
    </row>
    <row r="54" spans="1:31" ht="13.5" customHeight="1">
      <c r="A54" s="257" t="e">
        <f>#REF!</f>
        <v>#REF!</v>
      </c>
      <c r="E54" s="33"/>
      <c r="F54" s="33"/>
      <c r="G54" s="33"/>
      <c r="H54" s="33"/>
      <c r="I54" s="33"/>
      <c r="J54" s="33"/>
      <c r="K54" s="129"/>
      <c r="L54" s="130"/>
      <c r="M54" s="130"/>
      <c r="N54" s="130"/>
      <c r="P54" s="69"/>
      <c r="R54" s="92"/>
      <c r="Y54" s="37"/>
      <c r="Z54" s="37"/>
      <c r="AA54" s="37"/>
      <c r="AB54" s="37"/>
      <c r="AC54" s="37"/>
      <c r="AD54" s="37"/>
      <c r="AE54" s="37"/>
    </row>
    <row r="55" spans="1:31" ht="13.5" customHeight="1">
      <c r="A55" s="258" t="e">
        <f>#REF!</f>
        <v>#REF!</v>
      </c>
      <c r="E55" s="33"/>
      <c r="F55" s="33"/>
      <c r="G55" s="33"/>
      <c r="H55" s="33"/>
      <c r="I55" s="33"/>
      <c r="J55" s="33"/>
      <c r="K55" s="129"/>
      <c r="L55" s="130"/>
      <c r="M55" s="130"/>
      <c r="N55" s="130"/>
      <c r="P55" s="69"/>
      <c r="R55" s="92"/>
      <c r="Y55" s="37"/>
      <c r="Z55" s="37"/>
      <c r="AA55" s="37"/>
      <c r="AB55" s="37"/>
      <c r="AC55" s="37"/>
      <c r="AD55" s="37"/>
      <c r="AE55" s="37"/>
    </row>
    <row r="56" spans="1:31" ht="13.5" customHeight="1">
      <c r="A56" s="258" t="e">
        <f>#REF!</f>
        <v>#REF!</v>
      </c>
      <c r="E56" s="33"/>
      <c r="F56" s="33"/>
      <c r="G56" s="33"/>
      <c r="H56" s="33"/>
      <c r="I56" s="33"/>
      <c r="J56" s="33"/>
      <c r="K56" s="129"/>
      <c r="L56" s="130"/>
      <c r="M56" s="130"/>
      <c r="N56" s="130"/>
      <c r="P56" s="69"/>
      <c r="R56" s="92"/>
      <c r="Y56" s="37"/>
      <c r="Z56" s="37"/>
      <c r="AA56" s="37"/>
      <c r="AB56" s="37"/>
      <c r="AC56" s="37"/>
      <c r="AD56" s="37"/>
      <c r="AE56" s="37"/>
    </row>
    <row r="57" spans="1:31" ht="13.5" customHeight="1">
      <c r="A57" s="142"/>
      <c r="E57" s="33"/>
      <c r="F57" s="33"/>
      <c r="G57" s="33"/>
      <c r="H57" s="33"/>
      <c r="I57" s="33"/>
      <c r="J57" s="33"/>
      <c r="K57" s="129"/>
      <c r="L57" s="130"/>
      <c r="M57" s="130"/>
      <c r="N57" s="130"/>
      <c r="P57" s="69"/>
      <c r="R57" s="92"/>
      <c r="Y57" s="37"/>
      <c r="Z57" s="37"/>
      <c r="AA57" s="37"/>
      <c r="AB57" s="37"/>
      <c r="AC57" s="37"/>
      <c r="AD57" s="37"/>
      <c r="AE57" s="37"/>
    </row>
    <row r="58" spans="1:31" ht="13.5" customHeight="1">
      <c r="A58" s="142"/>
      <c r="E58" s="33"/>
      <c r="F58" s="33"/>
      <c r="G58" s="33"/>
      <c r="H58" s="33"/>
      <c r="I58" s="33"/>
      <c r="J58" s="33"/>
      <c r="K58" s="129"/>
      <c r="L58" s="130"/>
      <c r="M58" s="130"/>
      <c r="N58" s="130"/>
      <c r="P58" s="69"/>
      <c r="R58" s="92"/>
      <c r="Y58" s="37"/>
      <c r="Z58" s="37"/>
      <c r="AA58" s="37"/>
      <c r="AB58" s="37"/>
      <c r="AC58" s="37"/>
      <c r="AD58" s="37"/>
      <c r="AE58" s="37"/>
    </row>
    <row r="59" spans="17:31" ht="13.5" customHeight="1">
      <c r="Q59" s="34"/>
      <c r="R59" s="74"/>
      <c r="Y59" s="37"/>
      <c r="Z59" s="83"/>
      <c r="AA59" s="408"/>
      <c r="AB59" s="409"/>
      <c r="AC59" s="409"/>
      <c r="AD59" s="408"/>
      <c r="AE59" s="37"/>
    </row>
    <row r="60" spans="1:31" ht="19.5" customHeight="1">
      <c r="A60" s="377" t="s">
        <v>30</v>
      </c>
      <c r="B60" s="271" t="s">
        <v>165</v>
      </c>
      <c r="C60" s="382" t="s">
        <v>19</v>
      </c>
      <c r="D60" s="385" t="s">
        <v>41</v>
      </c>
      <c r="E60" s="399" t="s">
        <v>42</v>
      </c>
      <c r="F60" s="400"/>
      <c r="G60" s="400"/>
      <c r="H60" s="400"/>
      <c r="I60" s="403" t="s">
        <v>8</v>
      </c>
      <c r="J60" s="388" t="s">
        <v>43</v>
      </c>
      <c r="K60" s="381" t="s">
        <v>159</v>
      </c>
      <c r="L60" s="381" t="s">
        <v>160</v>
      </c>
      <c r="M60" s="389" t="s">
        <v>161</v>
      </c>
      <c r="N60" s="393" t="s">
        <v>31</v>
      </c>
      <c r="O60" s="396" t="s">
        <v>162</v>
      </c>
      <c r="P60" s="406" t="s">
        <v>144</v>
      </c>
      <c r="Q60" s="247" t="s">
        <v>142</v>
      </c>
      <c r="R60" s="74"/>
      <c r="S60" s="35"/>
      <c r="T60" s="35"/>
      <c r="U60" s="35"/>
      <c r="V60" s="35"/>
      <c r="W60" s="35"/>
      <c r="X60" s="410"/>
      <c r="Y60" s="37"/>
      <c r="Z60" s="412"/>
      <c r="AA60" s="408"/>
      <c r="AB60" s="409"/>
      <c r="AC60" s="409"/>
      <c r="AD60" s="408"/>
      <c r="AE60" s="37"/>
    </row>
    <row r="61" spans="1:31" ht="19.5" customHeight="1">
      <c r="A61" s="378"/>
      <c r="B61" s="303" t="s">
        <v>166</v>
      </c>
      <c r="C61" s="383"/>
      <c r="D61" s="386"/>
      <c r="E61" s="401" t="s">
        <v>44</v>
      </c>
      <c r="F61" s="402"/>
      <c r="G61" s="402"/>
      <c r="H61" s="402"/>
      <c r="I61" s="404"/>
      <c r="J61" s="361"/>
      <c r="K61" s="361"/>
      <c r="L61" s="361"/>
      <c r="M61" s="390"/>
      <c r="N61" s="394"/>
      <c r="O61" s="397"/>
      <c r="P61" s="407"/>
      <c r="Q61" s="248" t="s">
        <v>13</v>
      </c>
      <c r="R61" s="75"/>
      <c r="S61" s="35"/>
      <c r="T61" s="35"/>
      <c r="U61" s="35"/>
      <c r="V61" s="35"/>
      <c r="W61" s="35"/>
      <c r="X61" s="411"/>
      <c r="Y61" s="37"/>
      <c r="Z61" s="412"/>
      <c r="AA61" s="408"/>
      <c r="AB61" s="409"/>
      <c r="AC61" s="409"/>
      <c r="AD61" s="408"/>
      <c r="AE61" s="37"/>
    </row>
    <row r="62" spans="1:31" ht="13.5" customHeight="1">
      <c r="A62" s="378"/>
      <c r="B62" s="304" t="s">
        <v>164</v>
      </c>
      <c r="C62" s="383"/>
      <c r="D62" s="386"/>
      <c r="E62" s="102"/>
      <c r="F62" s="90"/>
      <c r="G62" s="90"/>
      <c r="H62" s="90"/>
      <c r="I62" s="404"/>
      <c r="J62" s="361"/>
      <c r="K62" s="98" t="s">
        <v>60</v>
      </c>
      <c r="L62" s="274" t="s">
        <v>60</v>
      </c>
      <c r="M62" s="391" t="s">
        <v>62</v>
      </c>
      <c r="N62" s="394"/>
      <c r="O62" s="397"/>
      <c r="P62" s="407"/>
      <c r="Q62" s="248" t="s">
        <v>143</v>
      </c>
      <c r="R62" s="75"/>
      <c r="S62" s="35"/>
      <c r="T62" s="35"/>
      <c r="U62" s="35"/>
      <c r="V62" s="35"/>
      <c r="W62" s="35"/>
      <c r="X62" s="411"/>
      <c r="Y62" s="37"/>
      <c r="Z62" s="86"/>
      <c r="AA62" s="87"/>
      <c r="AB62" s="88"/>
      <c r="AC62" s="88"/>
      <c r="AD62" s="87"/>
      <c r="AE62" s="37"/>
    </row>
    <row r="63" spans="1:31" ht="13.5" customHeight="1">
      <c r="A63" s="379"/>
      <c r="B63" s="91"/>
      <c r="C63" s="384"/>
      <c r="D63" s="387"/>
      <c r="E63" s="103"/>
      <c r="F63" s="91"/>
      <c r="G63" s="91"/>
      <c r="H63" s="91"/>
      <c r="I63" s="405"/>
      <c r="J63" s="362"/>
      <c r="K63" s="98" t="s">
        <v>59</v>
      </c>
      <c r="L63" s="274" t="s">
        <v>61</v>
      </c>
      <c r="M63" s="392"/>
      <c r="N63" s="395"/>
      <c r="O63" s="398"/>
      <c r="P63" s="351"/>
      <c r="Q63" s="253" t="s">
        <v>9</v>
      </c>
      <c r="R63" s="75"/>
      <c r="S63" s="35"/>
      <c r="T63" s="35"/>
      <c r="U63" s="35"/>
      <c r="V63" s="35"/>
      <c r="W63" s="35"/>
      <c r="X63" s="411"/>
      <c r="Y63" s="37"/>
      <c r="Z63" s="86"/>
      <c r="AA63" s="87"/>
      <c r="AB63" s="88"/>
      <c r="AC63" s="88"/>
      <c r="AD63" s="87"/>
      <c r="AE63" s="37"/>
    </row>
    <row r="64" spans="1:31" ht="6" customHeight="1">
      <c r="A64" s="36"/>
      <c r="B64" s="70"/>
      <c r="C64" s="108"/>
      <c r="D64" s="278"/>
      <c r="E64" s="282"/>
      <c r="F64" s="282"/>
      <c r="G64" s="282"/>
      <c r="H64" s="282"/>
      <c r="I64" s="105"/>
      <c r="J64" s="105"/>
      <c r="K64" s="273"/>
      <c r="L64" s="275"/>
      <c r="M64" s="295"/>
      <c r="N64" s="134"/>
      <c r="O64" s="298"/>
      <c r="P64" s="256"/>
      <c r="Q64" s="249"/>
      <c r="R64" s="76"/>
      <c r="S64" s="37"/>
      <c r="T64" s="37"/>
      <c r="U64" s="37"/>
      <c r="V64" s="37"/>
      <c r="W64" s="37"/>
      <c r="X64" s="89"/>
      <c r="Y64" s="37"/>
      <c r="Z64" s="37"/>
      <c r="AA64" s="37"/>
      <c r="AB64" s="37"/>
      <c r="AC64" s="37"/>
      <c r="AD64" s="37"/>
      <c r="AE64" s="37"/>
    </row>
    <row r="65" spans="1:31" ht="12.75">
      <c r="A65" s="92" t="e">
        <f>#REF!</f>
        <v>#REF!</v>
      </c>
      <c r="B65" s="93"/>
      <c r="C65" s="108"/>
      <c r="D65" s="279"/>
      <c r="E65" s="283"/>
      <c r="F65" s="283"/>
      <c r="G65" s="283"/>
      <c r="H65" s="283"/>
      <c r="I65" s="106"/>
      <c r="J65" s="106"/>
      <c r="K65" s="131"/>
      <c r="L65" s="276"/>
      <c r="M65" s="296"/>
      <c r="N65" s="133"/>
      <c r="O65" s="299"/>
      <c r="P65" s="256"/>
      <c r="Q65" s="250"/>
      <c r="R65" s="9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ht="12.75">
      <c r="A66" s="38" t="e">
        <f>#REF!</f>
        <v>#REF!</v>
      </c>
      <c r="B66" s="104" t="s">
        <v>163</v>
      </c>
      <c r="C66" s="109" t="s">
        <v>153</v>
      </c>
      <c r="D66" s="280">
        <v>1</v>
      </c>
      <c r="E66" s="287">
        <v>4350</v>
      </c>
      <c r="F66" s="283"/>
      <c r="G66" s="283"/>
      <c r="H66" s="283"/>
      <c r="I66" s="112">
        <f>COUNT(E66:H66)</f>
        <v>1</v>
      </c>
      <c r="J66" s="112">
        <f>SUM(E66:H66)/I66</f>
        <v>4350</v>
      </c>
      <c r="K66" s="246">
        <f>1*J66</f>
        <v>4350</v>
      </c>
      <c r="L66" s="292">
        <f>1*K66</f>
        <v>4350</v>
      </c>
      <c r="M66" s="296">
        <f>K68+L68</f>
        <v>31980</v>
      </c>
      <c r="N66" s="135">
        <v>6</v>
      </c>
      <c r="O66" s="300">
        <f>M66*N66</f>
        <v>191880</v>
      </c>
      <c r="P66" s="256" t="e">
        <f>O66/Q66</f>
        <v>#REF!</v>
      </c>
      <c r="Q66" s="254" t="e">
        <f>#REF!</f>
        <v>#REF!</v>
      </c>
      <c r="R66" s="77"/>
      <c r="S66" s="39"/>
      <c r="T66" s="39"/>
      <c r="U66" s="39"/>
      <c r="V66" s="39"/>
      <c r="W66" s="39"/>
      <c r="X66" s="39"/>
      <c r="Y66" s="37"/>
      <c r="Z66" s="81"/>
      <c r="AA66" s="37"/>
      <c r="AB66" s="82"/>
      <c r="AC66" s="37"/>
      <c r="AD66" s="37"/>
      <c r="AE66" s="37"/>
    </row>
    <row r="67" spans="2:31" ht="12.75">
      <c r="B67" s="241" t="s">
        <v>164</v>
      </c>
      <c r="C67" s="242" t="s">
        <v>20</v>
      </c>
      <c r="D67" s="281">
        <v>2</v>
      </c>
      <c r="E67" s="288">
        <v>7760</v>
      </c>
      <c r="F67" s="283"/>
      <c r="G67" s="283"/>
      <c r="H67" s="283"/>
      <c r="I67" s="243">
        <f>COUNT(E67:H67)</f>
        <v>1</v>
      </c>
      <c r="J67" s="243">
        <f>SUM(E67:H67)/I67</f>
        <v>7760</v>
      </c>
      <c r="K67" s="245">
        <f>2*J67</f>
        <v>15520</v>
      </c>
      <c r="L67" s="293">
        <f>1*J67</f>
        <v>7760</v>
      </c>
      <c r="M67" s="296"/>
      <c r="N67" s="135"/>
      <c r="O67" s="300"/>
      <c r="P67" s="256"/>
      <c r="Q67" s="255"/>
      <c r="R67" s="77"/>
      <c r="S67" s="39"/>
      <c r="T67" s="39"/>
      <c r="U67" s="39"/>
      <c r="V67" s="39"/>
      <c r="W67" s="39"/>
      <c r="X67" s="39"/>
      <c r="Y67" s="37"/>
      <c r="Z67" s="81"/>
      <c r="AA67" s="37"/>
      <c r="AB67" s="82"/>
      <c r="AC67" s="37"/>
      <c r="AD67" s="37"/>
      <c r="AE67" s="37"/>
    </row>
    <row r="68" spans="2:31" ht="12.75">
      <c r="B68" s="241"/>
      <c r="C68" s="244"/>
      <c r="D68" s="281"/>
      <c r="E68" s="288"/>
      <c r="F68" s="283"/>
      <c r="G68" s="283"/>
      <c r="H68" s="283"/>
      <c r="I68" s="243"/>
      <c r="J68" s="243"/>
      <c r="K68" s="291">
        <f>SUM(K66:K67)</f>
        <v>19870</v>
      </c>
      <c r="L68" s="294">
        <f>SUM(L66:L67)</f>
        <v>12110</v>
      </c>
      <c r="M68" s="296"/>
      <c r="N68" s="135"/>
      <c r="O68" s="300"/>
      <c r="P68" s="256"/>
      <c r="Q68" s="255"/>
      <c r="R68" s="77"/>
      <c r="S68" s="39"/>
      <c r="T68" s="39"/>
      <c r="U68" s="39"/>
      <c r="V68" s="39"/>
      <c r="W68" s="39"/>
      <c r="X68" s="39"/>
      <c r="Y68" s="37"/>
      <c r="Z68" s="81"/>
      <c r="AA68" s="37"/>
      <c r="AB68" s="82"/>
      <c r="AC68" s="37"/>
      <c r="AD68" s="37"/>
      <c r="AE68" s="37"/>
    </row>
    <row r="69" spans="2:31" ht="12.75">
      <c r="B69" s="71"/>
      <c r="C69" s="110"/>
      <c r="D69" s="279"/>
      <c r="E69" s="285"/>
      <c r="F69" s="283"/>
      <c r="G69" s="283"/>
      <c r="H69" s="283"/>
      <c r="I69" s="113"/>
      <c r="J69" s="113"/>
      <c r="K69" s="131"/>
      <c r="L69" s="276"/>
      <c r="M69" s="296"/>
      <c r="N69" s="135"/>
      <c r="O69" s="300"/>
      <c r="P69" s="256"/>
      <c r="Q69" s="255"/>
      <c r="R69" s="77"/>
      <c r="S69" s="39"/>
      <c r="T69" s="39"/>
      <c r="U69" s="39"/>
      <c r="V69" s="39"/>
      <c r="W69" s="39"/>
      <c r="X69" s="39"/>
      <c r="Y69" s="37"/>
      <c r="Z69" s="81"/>
      <c r="AA69" s="37"/>
      <c r="AB69" s="82"/>
      <c r="AC69" s="37"/>
      <c r="AD69" s="37"/>
      <c r="AE69" s="37"/>
    </row>
    <row r="70" spans="1:31" ht="12.75">
      <c r="A70" s="38" t="e">
        <f>#REF!</f>
        <v>#REF!</v>
      </c>
      <c r="B70" s="104" t="s">
        <v>163</v>
      </c>
      <c r="C70" s="109" t="s">
        <v>153</v>
      </c>
      <c r="D70" s="280">
        <v>1</v>
      </c>
      <c r="E70" s="287">
        <v>4350</v>
      </c>
      <c r="F70" s="283"/>
      <c r="G70" s="283"/>
      <c r="H70" s="283"/>
      <c r="I70" s="112">
        <f>COUNT(E70:H70)</f>
        <v>1</v>
      </c>
      <c r="J70" s="112">
        <f>SUM(E70:H70)/I70</f>
        <v>4350</v>
      </c>
      <c r="K70" s="246">
        <f>1*J70</f>
        <v>4350</v>
      </c>
      <c r="L70" s="292">
        <f>1*K70</f>
        <v>4350</v>
      </c>
      <c r="M70" s="296">
        <f>K72+L72</f>
        <v>31980</v>
      </c>
      <c r="N70" s="135">
        <v>6</v>
      </c>
      <c r="O70" s="300">
        <f>M70*N70</f>
        <v>191880</v>
      </c>
      <c r="P70" s="256" t="e">
        <f>O70/Q70</f>
        <v>#REF!</v>
      </c>
      <c r="Q70" s="254" t="e">
        <f>#REF!</f>
        <v>#REF!</v>
      </c>
      <c r="R70" s="77"/>
      <c r="S70" s="39"/>
      <c r="T70" s="39"/>
      <c r="U70" s="39"/>
      <c r="V70" s="39"/>
      <c r="W70" s="39"/>
      <c r="X70" s="39"/>
      <c r="Y70" s="37"/>
      <c r="Z70" s="81"/>
      <c r="AA70" s="37"/>
      <c r="AB70" s="82"/>
      <c r="AC70" s="37"/>
      <c r="AD70" s="37"/>
      <c r="AE70" s="37"/>
    </row>
    <row r="71" spans="1:31" ht="12.75">
      <c r="A71" s="38"/>
      <c r="B71" s="241" t="s">
        <v>164</v>
      </c>
      <c r="C71" s="244" t="s">
        <v>141</v>
      </c>
      <c r="D71" s="281">
        <v>2</v>
      </c>
      <c r="E71" s="288">
        <v>7760</v>
      </c>
      <c r="F71" s="283"/>
      <c r="G71" s="283"/>
      <c r="H71" s="283"/>
      <c r="I71" s="243">
        <f>COUNT(E71:H71)</f>
        <v>1</v>
      </c>
      <c r="J71" s="243">
        <f>SUM(E71:H71)/I71</f>
        <v>7760</v>
      </c>
      <c r="K71" s="245">
        <f>2*J71</f>
        <v>15520</v>
      </c>
      <c r="L71" s="293">
        <f>1*J71</f>
        <v>7760</v>
      </c>
      <c r="M71" s="296"/>
      <c r="N71" s="135"/>
      <c r="O71" s="300"/>
      <c r="P71" s="256"/>
      <c r="Q71" s="255"/>
      <c r="R71" s="77"/>
      <c r="S71" s="39"/>
      <c r="T71" s="39"/>
      <c r="U71" s="39"/>
      <c r="V71" s="39"/>
      <c r="W71" s="39"/>
      <c r="X71" s="39"/>
      <c r="Y71" s="37"/>
      <c r="Z71" s="81"/>
      <c r="AA71" s="37"/>
      <c r="AB71" s="82"/>
      <c r="AC71" s="37"/>
      <c r="AD71" s="37"/>
      <c r="AE71" s="37"/>
    </row>
    <row r="72" spans="1:31" ht="12.75">
      <c r="A72" s="38"/>
      <c r="B72" s="241"/>
      <c r="C72" s="244"/>
      <c r="D72" s="281"/>
      <c r="E72" s="288"/>
      <c r="F72" s="283"/>
      <c r="G72" s="283"/>
      <c r="H72" s="283"/>
      <c r="I72" s="243"/>
      <c r="J72" s="243"/>
      <c r="K72" s="291">
        <f>SUM(K70:K71)</f>
        <v>19870</v>
      </c>
      <c r="L72" s="294">
        <f>SUM(L70:L71)</f>
        <v>12110</v>
      </c>
      <c r="M72" s="296"/>
      <c r="N72" s="135"/>
      <c r="O72" s="300"/>
      <c r="P72" s="256"/>
      <c r="Q72" s="255"/>
      <c r="R72" s="77"/>
      <c r="S72" s="39"/>
      <c r="T72" s="39"/>
      <c r="U72" s="39"/>
      <c r="V72" s="39"/>
      <c r="W72" s="39"/>
      <c r="X72" s="39"/>
      <c r="Y72" s="37"/>
      <c r="Z72" s="81"/>
      <c r="AA72" s="37"/>
      <c r="AB72" s="82"/>
      <c r="AC72" s="37"/>
      <c r="AD72" s="37"/>
      <c r="AE72" s="37"/>
    </row>
    <row r="73" spans="1:31" ht="12.75">
      <c r="A73" s="38"/>
      <c r="B73" s="71"/>
      <c r="C73" s="110"/>
      <c r="D73" s="279"/>
      <c r="E73" s="285"/>
      <c r="F73" s="283"/>
      <c r="G73" s="283"/>
      <c r="H73" s="283"/>
      <c r="I73" s="113"/>
      <c r="J73" s="113"/>
      <c r="K73" s="131"/>
      <c r="L73" s="276"/>
      <c r="M73" s="296"/>
      <c r="N73" s="135"/>
      <c r="O73" s="300"/>
      <c r="P73" s="256"/>
      <c r="Q73" s="255"/>
      <c r="R73" s="77"/>
      <c r="S73" s="39"/>
      <c r="T73" s="39"/>
      <c r="U73" s="39"/>
      <c r="V73" s="39"/>
      <c r="W73" s="39"/>
      <c r="X73" s="39"/>
      <c r="Y73" s="37"/>
      <c r="Z73" s="81"/>
      <c r="AA73" s="37"/>
      <c r="AB73" s="82"/>
      <c r="AC73" s="37"/>
      <c r="AD73" s="37"/>
      <c r="AE73" s="37"/>
    </row>
    <row r="74" spans="1:31" ht="12.75">
      <c r="A74" s="38" t="e">
        <f>#REF!</f>
        <v>#REF!</v>
      </c>
      <c r="B74" s="104" t="s">
        <v>163</v>
      </c>
      <c r="C74" s="109" t="s">
        <v>153</v>
      </c>
      <c r="D74" s="280">
        <v>1</v>
      </c>
      <c r="E74" s="287">
        <v>4350</v>
      </c>
      <c r="F74" s="283"/>
      <c r="G74" s="283"/>
      <c r="H74" s="283"/>
      <c r="I74" s="112">
        <f>COUNT(E74:H74)</f>
        <v>1</v>
      </c>
      <c r="J74" s="112">
        <f>SUM(E74:H74)/I74</f>
        <v>4350</v>
      </c>
      <c r="K74" s="246">
        <f>1*J74</f>
        <v>4350</v>
      </c>
      <c r="L74" s="292">
        <f>1*K74</f>
        <v>4350</v>
      </c>
      <c r="M74" s="296">
        <f>K76+L76</f>
        <v>35340</v>
      </c>
      <c r="N74" s="135">
        <v>6</v>
      </c>
      <c r="O74" s="300">
        <f>M74*N74</f>
        <v>212040</v>
      </c>
      <c r="P74" s="256" t="e">
        <f>O74/Q74</f>
        <v>#REF!</v>
      </c>
      <c r="Q74" s="254" t="e">
        <f>#REF!</f>
        <v>#REF!</v>
      </c>
      <c r="R74" s="77"/>
      <c r="S74" s="39"/>
      <c r="T74" s="39"/>
      <c r="U74" s="39"/>
      <c r="V74" s="39"/>
      <c r="W74" s="39"/>
      <c r="X74" s="39"/>
      <c r="Y74" s="37"/>
      <c r="Z74" s="81"/>
      <c r="AA74" s="37"/>
      <c r="AB74" s="82"/>
      <c r="AC74" s="37"/>
      <c r="AD74" s="37"/>
      <c r="AE74" s="37"/>
    </row>
    <row r="75" spans="1:31" ht="12.75">
      <c r="A75" s="38"/>
      <c r="B75" s="241" t="s">
        <v>164</v>
      </c>
      <c r="C75" s="244" t="s">
        <v>141</v>
      </c>
      <c r="D75" s="281">
        <v>2</v>
      </c>
      <c r="E75" s="288">
        <v>8880</v>
      </c>
      <c r="F75" s="283"/>
      <c r="G75" s="283"/>
      <c r="H75" s="283"/>
      <c r="I75" s="243">
        <f>COUNT(E75:H75)</f>
        <v>1</v>
      </c>
      <c r="J75" s="243">
        <f>SUM(E75:H75)/I75</f>
        <v>8880</v>
      </c>
      <c r="K75" s="245">
        <f>2*J75</f>
        <v>17760</v>
      </c>
      <c r="L75" s="293">
        <f>1*J75</f>
        <v>8880</v>
      </c>
      <c r="M75" s="296"/>
      <c r="N75" s="135"/>
      <c r="O75" s="300"/>
      <c r="P75" s="256"/>
      <c r="Q75" s="251"/>
      <c r="R75" s="77"/>
      <c r="S75" s="39"/>
      <c r="T75" s="39"/>
      <c r="U75" s="39"/>
      <c r="V75" s="39"/>
      <c r="W75" s="39"/>
      <c r="X75" s="39"/>
      <c r="Y75" s="37"/>
      <c r="Z75" s="81"/>
      <c r="AA75" s="37"/>
      <c r="AB75" s="82"/>
      <c r="AC75" s="37"/>
      <c r="AD75" s="37"/>
      <c r="AE75" s="37"/>
    </row>
    <row r="76" spans="1:31" ht="12.75">
      <c r="A76" s="38"/>
      <c r="B76" s="241"/>
      <c r="C76" s="244"/>
      <c r="D76" s="281"/>
      <c r="E76" s="288"/>
      <c r="F76" s="283"/>
      <c r="G76" s="283"/>
      <c r="H76" s="283"/>
      <c r="I76" s="243"/>
      <c r="J76" s="243"/>
      <c r="K76" s="291">
        <f>SUM(K74:K75)</f>
        <v>22110</v>
      </c>
      <c r="L76" s="294">
        <f>SUM(L74:L75)</f>
        <v>13230</v>
      </c>
      <c r="M76" s="296"/>
      <c r="N76" s="135"/>
      <c r="O76" s="300"/>
      <c r="P76" s="256"/>
      <c r="Q76" s="251"/>
      <c r="R76" s="77"/>
      <c r="S76" s="39"/>
      <c r="T76" s="39"/>
      <c r="U76" s="39"/>
      <c r="V76" s="39"/>
      <c r="W76" s="39"/>
      <c r="X76" s="39"/>
      <c r="Y76" s="37"/>
      <c r="Z76" s="81"/>
      <c r="AA76" s="37"/>
      <c r="AB76" s="82"/>
      <c r="AC76" s="37"/>
      <c r="AD76" s="37"/>
      <c r="AE76" s="37"/>
    </row>
    <row r="77" spans="2:31" ht="12.75">
      <c r="B77" s="71"/>
      <c r="C77" s="111"/>
      <c r="D77" s="279"/>
      <c r="E77" s="285"/>
      <c r="F77" s="283"/>
      <c r="G77" s="283"/>
      <c r="H77" s="283"/>
      <c r="I77" s="113"/>
      <c r="J77" s="113"/>
      <c r="K77" s="131"/>
      <c r="L77" s="276"/>
      <c r="M77" s="296"/>
      <c r="N77" s="136"/>
      <c r="O77" s="300"/>
      <c r="P77" s="256"/>
      <c r="Q77" s="252"/>
      <c r="R77" s="77"/>
      <c r="S77" s="39"/>
      <c r="T77" s="39"/>
      <c r="U77" s="39"/>
      <c r="V77" s="39"/>
      <c r="W77" s="39"/>
      <c r="X77" s="39"/>
      <c r="Y77" s="37"/>
      <c r="Z77" s="81"/>
      <c r="AA77" s="37"/>
      <c r="AB77" s="82"/>
      <c r="AC77" s="37"/>
      <c r="AD77" s="37"/>
      <c r="AE77" s="37"/>
    </row>
    <row r="78" spans="2:31" ht="12.75" customHeight="1">
      <c r="B78" s="71"/>
      <c r="C78" s="110"/>
      <c r="D78" s="279"/>
      <c r="E78" s="285"/>
      <c r="F78" s="283"/>
      <c r="G78" s="283"/>
      <c r="H78" s="283"/>
      <c r="I78" s="113"/>
      <c r="J78" s="113"/>
      <c r="K78" s="131"/>
      <c r="L78" s="276"/>
      <c r="M78" s="296"/>
      <c r="N78" s="136"/>
      <c r="O78" s="300"/>
      <c r="P78" s="256"/>
      <c r="Q78" s="252"/>
      <c r="R78" s="77"/>
      <c r="S78" s="39"/>
      <c r="T78" s="39"/>
      <c r="U78" s="39"/>
      <c r="V78" s="39"/>
      <c r="W78" s="39"/>
      <c r="X78" s="39"/>
      <c r="Y78" s="37"/>
      <c r="Z78" s="81"/>
      <c r="AA78" s="37"/>
      <c r="AB78" s="82"/>
      <c r="AC78" s="37"/>
      <c r="AD78" s="37"/>
      <c r="AE78" s="37"/>
    </row>
    <row r="79" spans="1:31" ht="12.75">
      <c r="A79" s="73" t="e">
        <f>#REF!</f>
        <v>#REF!</v>
      </c>
      <c r="B79" s="72"/>
      <c r="C79" s="108"/>
      <c r="D79" s="279"/>
      <c r="E79" s="286"/>
      <c r="F79" s="284"/>
      <c r="G79" s="284"/>
      <c r="H79" s="284"/>
      <c r="I79" s="114"/>
      <c r="J79" s="114"/>
      <c r="K79" s="131"/>
      <c r="L79" s="276"/>
      <c r="M79" s="296"/>
      <c r="N79" s="136"/>
      <c r="O79" s="300"/>
      <c r="P79" s="260"/>
      <c r="Q79" s="251"/>
      <c r="R79" s="39"/>
      <c r="S79" s="39"/>
      <c r="T79" s="39"/>
      <c r="U79" s="39"/>
      <c r="V79" s="39"/>
      <c r="W79" s="39"/>
      <c r="X79" s="39"/>
      <c r="Y79" s="37"/>
      <c r="Z79" s="81"/>
      <c r="AA79" s="37"/>
      <c r="AB79" s="82"/>
      <c r="AC79" s="37"/>
      <c r="AD79" s="37"/>
      <c r="AE79" s="37"/>
    </row>
    <row r="80" spans="1:31" ht="12.75">
      <c r="A80" s="38" t="e">
        <f>#REF!</f>
        <v>#REF!</v>
      </c>
      <c r="B80" s="104" t="s">
        <v>163</v>
      </c>
      <c r="C80" s="109" t="s">
        <v>153</v>
      </c>
      <c r="D80" s="280">
        <v>1</v>
      </c>
      <c r="E80" s="287">
        <v>4350</v>
      </c>
      <c r="F80" s="283"/>
      <c r="G80" s="283"/>
      <c r="H80" s="283"/>
      <c r="I80" s="112">
        <f>COUNT(E80:H80)</f>
        <v>1</v>
      </c>
      <c r="J80" s="112">
        <f>SUM(E80:H80)/I80</f>
        <v>4350</v>
      </c>
      <c r="K80" s="246">
        <f>1*J80</f>
        <v>4350</v>
      </c>
      <c r="L80" s="292">
        <f>1*K80</f>
        <v>4350</v>
      </c>
      <c r="M80" s="296">
        <f>K82+L82</f>
        <v>31980</v>
      </c>
      <c r="N80" s="135">
        <v>6</v>
      </c>
      <c r="O80" s="300">
        <f>M80*N80</f>
        <v>191880</v>
      </c>
      <c r="P80" s="260" t="e">
        <f>O80/Q80</f>
        <v>#REF!</v>
      </c>
      <c r="Q80" s="254" t="e">
        <f>#REF!</f>
        <v>#REF!</v>
      </c>
      <c r="Y80" s="37"/>
      <c r="Z80" s="37"/>
      <c r="AA80" s="37"/>
      <c r="AB80" s="37"/>
      <c r="AC80" s="37"/>
      <c r="AD80" s="37"/>
      <c r="AE80" s="37"/>
    </row>
    <row r="81" spans="2:17" ht="12.75">
      <c r="B81" s="241" t="s">
        <v>164</v>
      </c>
      <c r="C81" s="242" t="s">
        <v>20</v>
      </c>
      <c r="D81" s="281">
        <v>2</v>
      </c>
      <c r="E81" s="289">
        <v>7760</v>
      </c>
      <c r="F81" s="283"/>
      <c r="G81" s="283"/>
      <c r="H81" s="283"/>
      <c r="I81" s="107">
        <f>COUNT(E81:H81)</f>
        <v>1</v>
      </c>
      <c r="J81" s="107">
        <f>SUM(E81:H81)/I81</f>
        <v>7760</v>
      </c>
      <c r="K81" s="245">
        <f>2*J81</f>
        <v>15520</v>
      </c>
      <c r="L81" s="293">
        <f>1*J81</f>
        <v>7760</v>
      </c>
      <c r="M81" s="296"/>
      <c r="N81" s="135"/>
      <c r="O81" s="300"/>
      <c r="P81" s="260"/>
      <c r="Q81" s="72"/>
    </row>
    <row r="82" spans="2:17" ht="12.75">
      <c r="B82" s="241"/>
      <c r="C82" s="244"/>
      <c r="D82" s="281"/>
      <c r="E82" s="289"/>
      <c r="F82" s="283"/>
      <c r="G82" s="283"/>
      <c r="H82" s="283"/>
      <c r="I82" s="107"/>
      <c r="J82" s="107"/>
      <c r="K82" s="291">
        <f>SUM(K80:K81)</f>
        <v>19870</v>
      </c>
      <c r="L82" s="294">
        <f>SUM(L80:L81)</f>
        <v>12110</v>
      </c>
      <c r="M82" s="296"/>
      <c r="N82" s="135"/>
      <c r="O82" s="300"/>
      <c r="P82" s="260"/>
      <c r="Q82" s="72"/>
    </row>
    <row r="83" spans="1:17" ht="12.75">
      <c r="A83" s="80"/>
      <c r="B83" s="71"/>
      <c r="C83" s="110"/>
      <c r="D83" s="279"/>
      <c r="E83" s="290"/>
      <c r="F83" s="283"/>
      <c r="G83" s="283"/>
      <c r="H83" s="283"/>
      <c r="I83" s="106"/>
      <c r="J83" s="106"/>
      <c r="K83" s="132"/>
      <c r="L83" s="277"/>
      <c r="M83" s="297"/>
      <c r="N83" s="135"/>
      <c r="O83" s="301"/>
      <c r="P83" s="260"/>
      <c r="Q83" s="72"/>
    </row>
    <row r="84" spans="1:17" ht="12.75">
      <c r="A84" s="38" t="e">
        <f>#REF!</f>
        <v>#REF!</v>
      </c>
      <c r="B84" s="104" t="s">
        <v>163</v>
      </c>
      <c r="C84" s="109" t="s">
        <v>153</v>
      </c>
      <c r="D84" s="280">
        <v>1</v>
      </c>
      <c r="E84" s="287">
        <v>4350</v>
      </c>
      <c r="F84" s="283"/>
      <c r="G84" s="283"/>
      <c r="H84" s="283"/>
      <c r="I84" s="112">
        <f>COUNT(E84:H84)</f>
        <v>1</v>
      </c>
      <c r="J84" s="112">
        <f>SUM(E84:H84)/I84</f>
        <v>4350</v>
      </c>
      <c r="K84" s="246">
        <f>1*J84</f>
        <v>4350</v>
      </c>
      <c r="L84" s="292">
        <f>1*K84</f>
        <v>4350</v>
      </c>
      <c r="M84" s="296">
        <f>K86+L86</f>
        <v>35340</v>
      </c>
      <c r="N84" s="135">
        <v>6</v>
      </c>
      <c r="O84" s="300">
        <f>M84*N84</f>
        <v>212040</v>
      </c>
      <c r="P84" s="260" t="e">
        <f>O84/Q84</f>
        <v>#REF!</v>
      </c>
      <c r="Q84" s="254" t="e">
        <f>#REF!</f>
        <v>#REF!</v>
      </c>
    </row>
    <row r="85" spans="1:17" ht="12.75">
      <c r="A85" s="80"/>
      <c r="B85" s="241" t="s">
        <v>164</v>
      </c>
      <c r="C85" s="244" t="s">
        <v>141</v>
      </c>
      <c r="D85" s="281">
        <v>2</v>
      </c>
      <c r="E85" s="289">
        <v>8880</v>
      </c>
      <c r="F85" s="283"/>
      <c r="G85" s="283"/>
      <c r="H85" s="283"/>
      <c r="I85" s="107">
        <f>COUNT(E85:H85)</f>
        <v>1</v>
      </c>
      <c r="J85" s="107">
        <f>SUM(E85:H85)/I85</f>
        <v>8880</v>
      </c>
      <c r="K85" s="245">
        <f>2*J85</f>
        <v>17760</v>
      </c>
      <c r="L85" s="293">
        <f>1*J85</f>
        <v>8880</v>
      </c>
      <c r="M85" s="296"/>
      <c r="N85" s="135"/>
      <c r="O85" s="299"/>
      <c r="P85" s="260"/>
      <c r="Q85" s="72"/>
    </row>
    <row r="86" spans="2:17" ht="12.75">
      <c r="B86" s="93"/>
      <c r="C86" s="108"/>
      <c r="D86" s="279"/>
      <c r="E86" s="283"/>
      <c r="F86" s="283"/>
      <c r="G86" s="283"/>
      <c r="H86" s="283"/>
      <c r="I86" s="106"/>
      <c r="J86" s="106"/>
      <c r="K86" s="291">
        <f>SUM(K84:K85)</f>
        <v>22110</v>
      </c>
      <c r="L86" s="294">
        <f>SUM(L84:L85)</f>
        <v>13230</v>
      </c>
      <c r="M86" s="296"/>
      <c r="N86" s="137"/>
      <c r="O86" s="299"/>
      <c r="P86" s="260"/>
      <c r="Q86" s="72"/>
    </row>
    <row r="87" spans="2:17" ht="12.75">
      <c r="B87" s="241"/>
      <c r="C87" s="244"/>
      <c r="D87" s="281"/>
      <c r="E87" s="283"/>
      <c r="F87" s="283"/>
      <c r="G87" s="283"/>
      <c r="H87" s="283"/>
      <c r="I87" s="107"/>
      <c r="J87" s="107"/>
      <c r="K87" s="131"/>
      <c r="L87" s="276"/>
      <c r="M87" s="296"/>
      <c r="N87" s="135"/>
      <c r="O87" s="299"/>
      <c r="P87" s="260"/>
      <c r="Q87" s="72"/>
    </row>
  </sheetData>
  <sheetProtection selectLockedCells="1" selectUnlockedCells="1"/>
  <mergeCells count="23">
    <mergeCell ref="P60:P63"/>
    <mergeCell ref="AA59:AA61"/>
    <mergeCell ref="AB59:AB61"/>
    <mergeCell ref="AC59:AC61"/>
    <mergeCell ref="AD59:AD61"/>
    <mergeCell ref="X60:X63"/>
    <mergeCell ref="Z60:Z61"/>
    <mergeCell ref="N43:N46"/>
    <mergeCell ref="M60:M61"/>
    <mergeCell ref="M62:M63"/>
    <mergeCell ref="N60:N63"/>
    <mergeCell ref="O60:O63"/>
    <mergeCell ref="C1:D1"/>
    <mergeCell ref="E60:H60"/>
    <mergeCell ref="E61:H61"/>
    <mergeCell ref="I60:I63"/>
    <mergeCell ref="A60:A63"/>
    <mergeCell ref="L43:L46"/>
    <mergeCell ref="L60:L61"/>
    <mergeCell ref="C60:C63"/>
    <mergeCell ref="D60:D63"/>
    <mergeCell ref="J60:J63"/>
    <mergeCell ref="K60:K6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1" r:id="rId1"/>
  <headerFooter alignWithMargins="0">
    <oddFooter>&amp;L&amp;8&amp;Z&amp;F&amp;R&amp;8&amp;P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MoodleyR</dc:creator>
  <cp:keywords/>
  <dc:description/>
  <cp:lastModifiedBy>PierreL</cp:lastModifiedBy>
  <cp:lastPrinted>2017-04-30T11:53:14Z</cp:lastPrinted>
  <dcterms:created xsi:type="dcterms:W3CDTF">2005-05-30T06:21:34Z</dcterms:created>
  <dcterms:modified xsi:type="dcterms:W3CDTF">2017-05-04T07:27:39Z</dcterms:modified>
  <cp:category/>
  <cp:version/>
  <cp:contentType/>
  <cp:contentStatus/>
</cp:coreProperties>
</file>